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showInkAnnotation="0" autoCompressPictures="0" defaultThemeVersion="202300"/>
  <xr:revisionPtr revIDLastSave="0" documentId="8_{7FDE5532-0831-484A-83B2-6BFEE51F7F06}" xr6:coauthVersionLast="47" xr6:coauthVersionMax="47" xr10:uidLastSave="{00000000-0000-0000-0000-000000000000}"/>
  <bookViews>
    <workbookView xWindow="-110" yWindow="-110" windowWidth="19420" windowHeight="10300" tabRatio="500" xr2:uid="{00000000-000D-0000-FFFF-FFFF00000000}"/>
  </bookViews>
  <sheets>
    <sheet name="Environment" sheetId="1" r:id="rId1"/>
    <sheet name="Social" sheetId="2" r:id="rId2"/>
    <sheet name="Governance" sheetId="3" r:id="rId3"/>
  </sheets>
  <definedNames>
    <definedName name="_xlnm.Print_Area" localSheetId="0">Environment!$A$1:$J$111</definedName>
    <definedName name="_xlnm.Print_Area" localSheetId="2">Governance!$A$1:$I$23</definedName>
    <definedName name="_xlnm.Print_Area" localSheetId="1">Social!$A$1:$J$129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H39" i="1"/>
  <c r="H40" i="1" s="1"/>
  <c r="I39" i="1"/>
  <c r="I48" i="1"/>
  <c r="I53" i="1" s="1"/>
  <c r="E54" i="1"/>
  <c r="F54" i="1"/>
  <c r="G54" i="1"/>
  <c r="H54" i="1"/>
  <c r="I54" i="1"/>
  <c r="I70" i="1" l="1"/>
  <c r="I85" i="1" l="1"/>
  <c r="I21" i="1"/>
  <c r="I23" i="1" l="1"/>
  <c r="I22" i="1"/>
  <c r="I40" i="1"/>
  <c r="I76" i="1"/>
  <c r="I77" i="1"/>
  <c r="I83" i="1" s="1"/>
  <c r="I63" i="1"/>
  <c r="I58" i="1" l="1"/>
  <c r="I62" i="1" s="1"/>
  <c r="I67" i="1" l="1"/>
</calcChain>
</file>

<file path=xl/sharedStrings.xml><?xml version="1.0" encoding="utf-8"?>
<sst xmlns="http://schemas.openxmlformats.org/spreadsheetml/2006/main" count="847" uniqueCount="343">
  <si>
    <t>HOYA ESG Databook 2026</t>
    <phoneticPr fontId="10"/>
  </si>
  <si>
    <t>サステナビリティ方針</t>
  </si>
  <si>
    <t>日本語</t>
  </si>
  <si>
    <t>https://www.hoya.com/sustainability/philosophy/</t>
    <phoneticPr fontId="10"/>
  </si>
  <si>
    <t>Sustainability Policy</t>
  </si>
  <si>
    <t>English</t>
  </si>
  <si>
    <t>https://www.hoya.com/en/sustainability/philosophy/</t>
    <phoneticPr fontId="10"/>
  </si>
  <si>
    <t>【環境　Environment】</t>
  </si>
  <si>
    <t>環境基本理念・方針</t>
  </si>
  <si>
    <t>https://www.hoya.com/sustainability/environment/philosophy/</t>
    <phoneticPr fontId="10"/>
  </si>
  <si>
    <t>Environmental Philosophy &amp; Policy</t>
  </si>
  <si>
    <t>https://www.hoya.com/en/sustainability/environment/philosophy/</t>
    <phoneticPr fontId="10"/>
  </si>
  <si>
    <t>項目 
Item</t>
  </si>
  <si>
    <t>単位
Unit</t>
  </si>
  <si>
    <r>
      <rPr>
        <sz val="10"/>
        <color rgb="FF000000"/>
        <rFont val="Meiryo UI"/>
        <family val="3"/>
        <charset val="128"/>
      </rPr>
      <t xml:space="preserve">バウンダリ </t>
    </r>
    <r>
      <rPr>
        <vertAlign val="superscript"/>
        <sz val="10"/>
        <color rgb="FF000000"/>
        <rFont val="Meiryo UI"/>
        <family val="3"/>
        <charset val="128"/>
      </rPr>
      <t xml:space="preserve">*1
</t>
    </r>
    <r>
      <rPr>
        <sz val="10"/>
        <color rgb="FF000000"/>
        <rFont val="Meiryo UI"/>
        <family val="3"/>
        <charset val="128"/>
      </rPr>
      <t xml:space="preserve">Boundary </t>
    </r>
    <r>
      <rPr>
        <vertAlign val="superscript"/>
        <sz val="10"/>
        <color rgb="FF000000"/>
        <rFont val="Meiryo UI"/>
        <family val="3"/>
        <charset val="128"/>
      </rPr>
      <t>*1</t>
    </r>
  </si>
  <si>
    <t>FY2021
2022.3</t>
  </si>
  <si>
    <t>FY2022
2023.3</t>
  </si>
  <si>
    <t>FY2023
2024.3</t>
  </si>
  <si>
    <t>FY2024
2025.3</t>
  </si>
  <si>
    <t>FY2025
2026.3</t>
    <phoneticPr fontId="10"/>
  </si>
  <si>
    <t>HOYAグループ　数値目標
HOYA Group Target</t>
  </si>
  <si>
    <r>
      <t xml:space="preserve">★Scope1 </t>
    </r>
    <r>
      <rPr>
        <vertAlign val="superscript"/>
        <sz val="10"/>
        <color rgb="FF000000"/>
        <rFont val="Meiryo UI"/>
        <family val="3"/>
        <charset val="128"/>
      </rPr>
      <t>*2</t>
    </r>
    <phoneticPr fontId="10"/>
  </si>
  <si>
    <t>Scope1 合計 Total of Scope1</t>
    <phoneticPr fontId="10"/>
  </si>
  <si>
    <t>千t-CO2e
Kt-CO2e</t>
    <phoneticPr fontId="10"/>
  </si>
  <si>
    <t>グループ HOYA Group</t>
    <phoneticPr fontId="10"/>
  </si>
  <si>
    <t>エネルギー起源 Energy-related CO2 emissions</t>
    <rPh sb="5" eb="7">
      <t>キゲン</t>
    </rPh>
    <phoneticPr fontId="10"/>
  </si>
  <si>
    <t>エネルギー起源以外　CO2(二酸化炭素) Non-energy-related CO₂ emissions</t>
    <rPh sb="5" eb="7">
      <t>キゲン</t>
    </rPh>
    <rPh sb="7" eb="9">
      <t>イガイ</t>
    </rPh>
    <rPh sb="14" eb="19">
      <t>ニサンカタンソ</t>
    </rPh>
    <phoneticPr fontId="4"/>
  </si>
  <si>
    <t>ー</t>
  </si>
  <si>
    <t>エネルギー起源以外　CH4(メタン) Non-energy-related CH₄ emissions</t>
    <rPh sb="5" eb="7">
      <t>キゲン</t>
    </rPh>
    <rPh sb="7" eb="9">
      <t>イガイ</t>
    </rPh>
    <phoneticPr fontId="4"/>
  </si>
  <si>
    <t>エネルギー起源以外　N2O(亜酸化窒素) Non-energy-related N₂O emissions</t>
    <rPh sb="5" eb="7">
      <t>キゲン</t>
    </rPh>
    <rPh sb="7" eb="9">
      <t>イガイ</t>
    </rPh>
    <rPh sb="14" eb="17">
      <t>アサンカ</t>
    </rPh>
    <rPh sb="17" eb="19">
      <t>チッソ</t>
    </rPh>
    <phoneticPr fontId="4"/>
  </si>
  <si>
    <t>エネルギー起源以外　HFC(ハイドロフルオロカーボン) HFC emissions</t>
    <rPh sb="5" eb="7">
      <t>キゲン</t>
    </rPh>
    <rPh sb="7" eb="9">
      <t>イガイ</t>
    </rPh>
    <phoneticPr fontId="4"/>
  </si>
  <si>
    <t>エネルギー起源以外　PFC(パーフルオロカーボン) PFC emissions</t>
    <rPh sb="5" eb="7">
      <t>キゲン</t>
    </rPh>
    <rPh sb="7" eb="9">
      <t>イガイ</t>
    </rPh>
    <phoneticPr fontId="4"/>
  </si>
  <si>
    <t>エネルギー起源以外　SF6(六フッ化硫黄) SF₆ emissions</t>
    <rPh sb="5" eb="7">
      <t>キゲン</t>
    </rPh>
    <rPh sb="7" eb="9">
      <t>イガイ</t>
    </rPh>
    <rPh sb="14" eb="15">
      <t>ロク</t>
    </rPh>
    <rPh sb="17" eb="20">
      <t>カイオウ</t>
    </rPh>
    <phoneticPr fontId="4"/>
  </si>
  <si>
    <t>ー</t>
    <phoneticPr fontId="10"/>
  </si>
  <si>
    <t>エネルギー起源以外　NF3(三フッ化窒素) NF₃ emissions</t>
    <rPh sb="5" eb="7">
      <t>キゲン</t>
    </rPh>
    <rPh sb="7" eb="9">
      <t>イガイ</t>
    </rPh>
    <rPh sb="14" eb="15">
      <t>サン</t>
    </rPh>
    <rPh sb="17" eb="18">
      <t>カ</t>
    </rPh>
    <rPh sb="18" eb="20">
      <t>チッソ</t>
    </rPh>
    <phoneticPr fontId="4"/>
  </si>
  <si>
    <r>
      <t xml:space="preserve">★Scope2 </t>
    </r>
    <r>
      <rPr>
        <vertAlign val="superscript"/>
        <sz val="10"/>
        <color rgb="FF000000"/>
        <rFont val="Meiryo UI"/>
        <family val="3"/>
        <charset val="128"/>
      </rPr>
      <t>*3</t>
    </r>
    <phoneticPr fontId="10"/>
  </si>
  <si>
    <t>マーケット基準 / Market-basis</t>
    <phoneticPr fontId="10"/>
  </si>
  <si>
    <t>千t-CO2
Kt-CO2</t>
    <phoneticPr fontId="10"/>
  </si>
  <si>
    <t>ロケーション基準 / Location-basis</t>
    <phoneticPr fontId="10"/>
  </si>
  <si>
    <r>
      <t>Scope1 + Scope2（マーケット基準 / Market-basis）</t>
    </r>
    <r>
      <rPr>
        <vertAlign val="superscript"/>
        <sz val="10"/>
        <color rgb="FF000000"/>
        <rFont val="Meiryo UI"/>
        <family val="3"/>
        <charset val="128"/>
      </rPr>
      <t xml:space="preserve"> *3 </t>
    </r>
    <phoneticPr fontId="10"/>
  </si>
  <si>
    <t>グループ HOYA Group</t>
  </si>
  <si>
    <t>Scope1 + Scope2（マーケット基準）基準年比増減率 
Change Rate Compared to Base Year (Market-basis)</t>
    <phoneticPr fontId="10"/>
  </si>
  <si>
    <t>%</t>
  </si>
  <si>
    <t>FY2030:-60%, FY2040:-100% vs FY2021</t>
  </si>
  <si>
    <t>Scop1+2 CO2排出量原単位（連結売上高当たり）
Scope 1+2 CO2 emissions per unit of net sales</t>
  </si>
  <si>
    <t>t-CO2e/十億円
t-CO2e/billion yen</t>
    <phoneticPr fontId="10"/>
  </si>
  <si>
    <r>
      <t>Scope3</t>
    </r>
    <r>
      <rPr>
        <vertAlign val="superscript"/>
        <sz val="10"/>
        <color rgb="FF000000"/>
        <rFont val="Meiryo UI"/>
        <family val="3"/>
        <charset val="128"/>
      </rPr>
      <t>*4</t>
    </r>
    <phoneticPr fontId="10"/>
  </si>
  <si>
    <t>★Cat.1 購入した製品・サービス　Purchased goods and services</t>
    <phoneticPr fontId="10"/>
  </si>
  <si>
    <t>千t-CO2
Kt-CO2</t>
  </si>
  <si>
    <t>Cat.2 資本財 Capital goods</t>
  </si>
  <si>
    <t>Cat.3 Scope1,2に含まれない燃料及びエネルギー関連活動
Fuel- and energy-related activities not included in Scope1 or Scope2</t>
  </si>
  <si>
    <t>Cat.4 輸送、配送（上流）Upstream transportation and distribution</t>
  </si>
  <si>
    <t>Cat.5 事業から出る廃棄物 Waste generated in operations</t>
  </si>
  <si>
    <t>Cat.6 出張 Business Travel</t>
  </si>
  <si>
    <t>Cat.7 雇用者の通勤 Employee commuting</t>
  </si>
  <si>
    <t>Cat.8 リース資産（上流）Upstream leased assets</t>
  </si>
  <si>
    <t>Cat.9 輸送、配送（下流）Downstream transportation and distribution</t>
  </si>
  <si>
    <t>★Cat.10 販売した製品の加工　Processing of sold products</t>
    <phoneticPr fontId="10"/>
  </si>
  <si>
    <t>Cat.11 販売した製品の使用 Use of sold products</t>
  </si>
  <si>
    <t>Cat.12 販売した製品の廃棄 End-of-life treatment of sold products</t>
  </si>
  <si>
    <t>Cat.13 リース資産（下流） Downstream leased assets</t>
  </si>
  <si>
    <t>Cat.14 フランチャイズ　Franchises</t>
  </si>
  <si>
    <t>Cat.15 投資 Investments</t>
  </si>
  <si>
    <t>Scope3 合計 Total of Scope3</t>
    <rPh sb="7" eb="9">
      <t>ゴウケイ</t>
    </rPh>
    <phoneticPr fontId="10"/>
  </si>
  <si>
    <t>GHG排出量合計（スコープ１・２・３合計）</t>
  </si>
  <si>
    <r>
      <t xml:space="preserve">★エネルギー消費量
Energy consumption </t>
    </r>
    <r>
      <rPr>
        <vertAlign val="superscript"/>
        <sz val="10"/>
        <color rgb="FF000000"/>
        <rFont val="Meiryo UI"/>
        <family val="3"/>
        <charset val="128"/>
      </rPr>
      <t>*5</t>
    </r>
    <phoneticPr fontId="10"/>
  </si>
  <si>
    <t>ガソリン Gasoline (Petrol)</t>
  </si>
  <si>
    <t>MWh</t>
  </si>
  <si>
    <t>灯油 Kerosene (Burning Oil)</t>
  </si>
  <si>
    <t>軽油 Diesel</t>
  </si>
  <si>
    <t>A重油　Heavy Petroleum (Fuel Oil) A</t>
  </si>
  <si>
    <t>C重油 Heavy Petroleum (Fuel Oil) C</t>
  </si>
  <si>
    <t>液化石油ガス LPG</t>
  </si>
  <si>
    <t>都市ガス City gas</t>
  </si>
  <si>
    <t>消費燃料　合計 Total fuel consumption</t>
  </si>
  <si>
    <t>非再生可能エネルギー源による電力消費量
Non-renewable energy electricity consumption</t>
  </si>
  <si>
    <t>再生可能エネルギー源による電力消費量
Renewable energy electricity consumption</t>
  </si>
  <si>
    <t>蒸気　Total Steam consumption</t>
  </si>
  <si>
    <t>冷熱　Total Cooling consumption</t>
  </si>
  <si>
    <r>
      <t>電力消費量における再生可能エネルギー源比率</t>
    </r>
    <r>
      <rPr>
        <vertAlign val="superscript"/>
        <sz val="10"/>
        <color rgb="FF000000"/>
        <rFont val="Meiryo UI"/>
        <family val="3"/>
        <charset val="128"/>
      </rPr>
      <t>*6</t>
    </r>
    <r>
      <rPr>
        <sz val="10"/>
        <color rgb="FF000000"/>
        <rFont val="Meiryo UI"/>
        <family val="3"/>
        <charset val="128"/>
      </rPr>
      <t xml:space="preserve">
% of Renewable energy electricity</t>
    </r>
    <r>
      <rPr>
        <vertAlign val="superscript"/>
        <sz val="10"/>
        <color rgb="FF000000"/>
        <rFont val="Meiryo UI"/>
        <family val="3"/>
        <charset val="128"/>
      </rPr>
      <t>*6</t>
    </r>
    <phoneticPr fontId="10"/>
  </si>
  <si>
    <t>FY2030:60%, FY2040:100%</t>
  </si>
  <si>
    <t>カーボンクレジット
Carbon Credit</t>
  </si>
  <si>
    <t>カーボンクレジット購入分  Carbon credits purchased</t>
  </si>
  <si>
    <t>t-CO2</t>
  </si>
  <si>
    <t>カーボンクレジット償却分  Carbon credits Retired</t>
  </si>
  <si>
    <t>水
Water</t>
  </si>
  <si>
    <r>
      <t>総取水量 Total water intake</t>
    </r>
    <r>
      <rPr>
        <vertAlign val="superscript"/>
        <sz val="10"/>
        <color rgb="FF000000"/>
        <rFont val="Meiryo UI"/>
        <family val="3"/>
        <charset val="128"/>
      </rPr>
      <t>*7</t>
    </r>
    <rPh sb="0" eb="1">
      <t>ソウ</t>
    </rPh>
    <phoneticPr fontId="10"/>
  </si>
  <si>
    <t>1000m3</t>
  </si>
  <si>
    <t>FY2021レベルを上回らない 
not above FY2021 level</t>
  </si>
  <si>
    <t xml:space="preserve"> -淡水の地表水からの取水量 Water intake from fresh surface water</t>
    <rPh sb="13" eb="14">
      <t>リョウ</t>
    </rPh>
    <phoneticPr fontId="10"/>
  </si>
  <si>
    <t xml:space="preserve"> -地下水からの取水量 Water intake from groundwater</t>
  </si>
  <si>
    <t>水消費量 Total water consumption</t>
    <rPh sb="1" eb="3">
      <t>ショウヒ</t>
    </rPh>
    <phoneticPr fontId="10"/>
  </si>
  <si>
    <t>総排水量 Total water discharge</t>
    <rPh sb="0" eb="1">
      <t>ソウ</t>
    </rPh>
    <phoneticPr fontId="10"/>
  </si>
  <si>
    <t xml:space="preserve"> -淡水の地表水への排水量 Water discharge to fresh surface water</t>
    <phoneticPr fontId="10"/>
  </si>
  <si>
    <t xml:space="preserve"> -第三者水源への排水量 Water discharge to third-party destination</t>
  </si>
  <si>
    <t>取水量原単位（生産数当たり）基準年比 削減率
Water intake per unit of production vs base year FY21</t>
    <phoneticPr fontId="10"/>
  </si>
  <si>
    <t>FY2030:-16% vs FY2021</t>
  </si>
  <si>
    <t>取水量原単位（連結売上高当たり）
Water intake per unit of net sales</t>
  </si>
  <si>
    <t>1000m3/十億円
1000m3/billion yen</t>
  </si>
  <si>
    <r>
      <rPr>
        <sz val="10"/>
        <color rgb="FF000000"/>
        <rFont val="Meiryo UI"/>
        <family val="3"/>
        <charset val="128"/>
      </rPr>
      <t>水再利用率</t>
    </r>
    <r>
      <rPr>
        <sz val="10"/>
        <color rgb="FF000000"/>
        <rFont val="Meiryo UI"/>
        <family val="3"/>
        <charset val="128"/>
      </rPr>
      <t xml:space="preserve"> Water reuse rate </t>
    </r>
    <r>
      <rPr>
        <vertAlign val="superscript"/>
        <sz val="10"/>
        <color rgb="FF000000"/>
        <rFont val="Meiryo UI"/>
        <family val="3"/>
        <charset val="128"/>
      </rPr>
      <t>*</t>
    </r>
    <r>
      <rPr>
        <vertAlign val="superscript"/>
        <sz val="10"/>
        <color rgb="FF000000"/>
        <rFont val="Meiryo UI"/>
        <family val="3"/>
        <charset val="128"/>
      </rPr>
      <t>8</t>
    </r>
  </si>
  <si>
    <r>
      <t>廃棄物
Waste</t>
    </r>
    <r>
      <rPr>
        <vertAlign val="superscript"/>
        <sz val="10"/>
        <color rgb="FF000000"/>
        <rFont val="Meiryo UI"/>
        <family val="3"/>
        <charset val="128"/>
      </rPr>
      <t>*9</t>
    </r>
    <phoneticPr fontId="10"/>
  </si>
  <si>
    <t>ton</t>
  </si>
  <si>
    <t>★　直近年度に第三者保証を取得したデータ  ★ Data subject to third-party assurance in the latest fiscal year.</t>
    <rPh sb="2" eb="4">
      <t>チョッキン</t>
    </rPh>
    <rPh sb="4" eb="6">
      <t>ネンド</t>
    </rPh>
    <rPh sb="7" eb="10">
      <t>ダイサンシャ</t>
    </rPh>
    <rPh sb="10" eb="12">
      <t>ホショウ</t>
    </rPh>
    <rPh sb="13" eb="15">
      <t>シュトク</t>
    </rPh>
    <phoneticPr fontId="10"/>
  </si>
  <si>
    <r>
      <rPr>
        <vertAlign val="superscript"/>
        <sz val="10"/>
        <color rgb="FF000000"/>
        <rFont val="Meiryo UI"/>
        <family val="3"/>
        <charset val="128"/>
      </rPr>
      <t>*1</t>
    </r>
    <r>
      <rPr>
        <sz val="10"/>
        <color rgb="FF000000"/>
        <rFont val="Meiryo UI"/>
        <family val="3"/>
        <charset val="128"/>
      </rPr>
      <t xml:space="preserve"> 国内 : HOYA（株）とHOYA Technosurgical（株）など国内連結子会社</t>
    </r>
    <r>
      <rPr>
        <sz val="10"/>
        <color rgb="FF000000"/>
        <rFont val="Meiryo UI"/>
        <family val="3"/>
        <charset val="128"/>
      </rPr>
      <t>の国内合計</t>
    </r>
    <r>
      <rPr>
        <sz val="10"/>
        <color rgb="FF000000"/>
        <rFont val="Meiryo UI"/>
        <family val="3"/>
        <charset val="128"/>
      </rPr>
      <t>。</t>
    </r>
    <r>
      <rPr>
        <sz val="10"/>
        <color rgb="FF000000"/>
        <rFont val="Meiryo UI"/>
        <family val="3"/>
        <charset val="128"/>
      </rPr>
      <t>　Japan : HOYA Corporation and its domestic consolidated subsidiaries such as HOYA Technosurgical Inc.</t>
    </r>
  </si>
  <si>
    <r>
      <rPr>
        <vertAlign val="superscript"/>
        <sz val="10"/>
        <color rgb="FF000000"/>
        <rFont val="Meiryo UI"/>
        <family val="3"/>
        <charset val="128"/>
      </rPr>
      <t>*２　</t>
    </r>
    <r>
      <rPr>
        <sz val="10"/>
        <color rgb="FF000000"/>
        <rFont val="Meiryo UI"/>
        <family val="3"/>
        <charset val="128"/>
      </rPr>
      <t>FY2024より、会計上の使用権資産として計上している非生産拠点のリース車両を対象範囲に含めている。さらにFY2025より、非エネルギー起源のGHG排出量も対象範囲に追加している。</t>
    </r>
    <phoneticPr fontId="10"/>
  </si>
  <si>
    <t>From FY2024, leased vehicles at non-production sites recognized as right-of-use assets were included. From FY2025, non-energy-related GHG emissions were also included.</t>
    <phoneticPr fontId="10"/>
  </si>
  <si>
    <t>FY2021の温室効果ガス（GHG）に関するデータに対して第三者検証を実施した過程において、算定方法及びCO2換算係数の見直しを行い、GHGデータ（スコープ1・2）を修正した。（修正タイミング2023年2月）</t>
  </si>
  <si>
    <t>Third-party verification of greenhouse gas (GHG) data was conducted for the first time for FY2021.During the verification process, the calculation method and CO₂ conversion factors were reviewed, and GHG data (Scope 1 and 2) was revised</t>
  </si>
  <si>
    <t xml:space="preserve">in February 2023. </t>
  </si>
  <si>
    <r>
      <rPr>
        <vertAlign val="superscript"/>
        <sz val="10"/>
        <color rgb="FF000000"/>
        <rFont val="Meiryo UI"/>
        <family val="3"/>
        <charset val="128"/>
      </rPr>
      <t xml:space="preserve">*4 </t>
    </r>
    <r>
      <rPr>
        <sz val="10"/>
        <color rgb="FF000000"/>
        <rFont val="Meiryo UI"/>
        <family val="3"/>
        <charset val="128"/>
      </rPr>
      <t>FY2022およびFY2023のデータ収集は、主要12事業と本社を対象としており、一部の小規模事業は含まれていない。また、ビジョンケア事業部（メガネレンズ）のFY2022データは量産工場のみを対象としており、限定的な内容となっている。</t>
    </r>
    <phoneticPr fontId="10"/>
  </si>
  <si>
    <t xml:space="preserve">   なお、Scope3のデータ収集範囲は、FY2024より全事業活動へと拡大し、関連する全てのカテゴリの算出を実施。   また、FY2024のデータは、FY2025の算定時に算定方法の精緻化を行ったことに伴い再算定を実施し、数値を更新。</t>
    <rPh sb="84" eb="87">
      <t>サンテイジ</t>
    </rPh>
    <rPh sb="97" eb="98">
      <t>オコナ</t>
    </rPh>
    <phoneticPr fontId="10"/>
  </si>
  <si>
    <t>In FY2022 &amp; FY2023, data collection for Scope3 covered 12 major business divisions and HQs, excluding some smaller operations. For the Vision Care Division, FY2022 data was limited to mass production sites, resulting in partial coverage.</t>
  </si>
  <si>
    <t>Starting from FY2024, the Scope 3 data coverage has been expanded to include all business activities, and calculations have been conducted for all relevant categories.</t>
  </si>
  <si>
    <t>FY2024 data were recalculated and updated during the FY2025 calculation process following refinements to the calculation methodology.</t>
    <phoneticPr fontId="10"/>
  </si>
  <si>
    <r>
      <rPr>
        <vertAlign val="superscript"/>
        <sz val="10"/>
        <color rgb="FF000000"/>
        <rFont val="Meiryo UI"/>
        <family val="3"/>
        <charset val="128"/>
      </rPr>
      <t>*5</t>
    </r>
    <r>
      <rPr>
        <sz val="10"/>
        <color rgb="FF000000"/>
        <rFont val="Meiryo UI"/>
        <family val="3"/>
        <charset val="128"/>
      </rPr>
      <t xml:space="preserve"> 第三者検証を経てFY2023のエネルギー消費量に微修正があり、上記は修正済の値。Following third-party verification, minor adjustments were made to FY2023 energy consumption figures, and the above reflects the revised values.</t>
    </r>
    <phoneticPr fontId="10"/>
  </si>
  <si>
    <r>
      <rPr>
        <vertAlign val="superscript"/>
        <sz val="10"/>
        <color rgb="FF000000"/>
        <rFont val="Meiryo UI"/>
        <family val="3"/>
        <charset val="128"/>
      </rPr>
      <t>*6</t>
    </r>
    <r>
      <rPr>
        <sz val="10"/>
        <color rgb="FF000000"/>
        <rFont val="Meiryo UI"/>
        <family val="3"/>
        <charset val="128"/>
      </rPr>
      <t xml:space="preserve"> FY2022よりRE100の基準に沿った再生可能エネルギー電力使用量の集計を行っている。From FY2022, we have been aggregating renewable energy electricity usage in line with RE100 standards.</t>
    </r>
    <phoneticPr fontId="10"/>
  </si>
  <si>
    <r>
      <rPr>
        <vertAlign val="superscript"/>
        <sz val="10"/>
        <color rgb="FF000000"/>
        <rFont val="Meiryo UI"/>
        <family val="3"/>
        <charset val="128"/>
      </rPr>
      <t>*7</t>
    </r>
    <r>
      <rPr>
        <sz val="10"/>
        <color rgb="FF000000"/>
        <rFont val="Meiryo UI"/>
        <family val="3"/>
        <charset val="128"/>
      </rPr>
      <t xml:space="preserve"> 取水量は、生産拠点を対象とし、市水・工業用水・地下水の使用量に基づき算出。</t>
    </r>
    <phoneticPr fontId="10"/>
  </si>
  <si>
    <t xml:space="preserve">Water intake is calculated based on the usage of municipal water, industrial water, and groundwater at production sites. </t>
    <phoneticPr fontId="10"/>
  </si>
  <si>
    <r>
      <rPr>
        <vertAlign val="superscript"/>
        <sz val="10"/>
        <color rgb="FF000000"/>
        <rFont val="Meiryo UI"/>
        <family val="3"/>
        <charset val="128"/>
      </rPr>
      <t>*</t>
    </r>
    <r>
      <rPr>
        <vertAlign val="superscript"/>
        <sz val="10"/>
        <color rgb="FF000000"/>
        <rFont val="Meiryo UI"/>
        <family val="3"/>
        <charset val="128"/>
      </rPr>
      <t>8</t>
    </r>
    <r>
      <rPr>
        <sz val="10"/>
        <color rgb="FF000000"/>
        <rFont val="Meiryo UI"/>
        <family val="3"/>
        <charset val="128"/>
      </rPr>
      <t xml:space="preserve"> 水再利用率は、水再利用量 / 取水量（市水・工業用水・地下水）＋水再利用量で</t>
    </r>
    <r>
      <rPr>
        <sz val="10"/>
        <color rgb="FF000000"/>
        <rFont val="Meiryo UI"/>
        <family val="3"/>
        <charset val="128"/>
      </rPr>
      <t>算出</t>
    </r>
    <r>
      <rPr>
        <sz val="10"/>
        <color rgb="FF000000"/>
        <rFont val="Meiryo UI"/>
        <family val="3"/>
        <charset val="128"/>
      </rPr>
      <t>。</t>
    </r>
  </si>
  <si>
    <t>The water reuse rate is calculated as the amount of water reused / amount of water intake (city water, industrial water, groundwater) + amount of water reused.</t>
  </si>
  <si>
    <r>
      <rPr>
        <vertAlign val="superscript"/>
        <sz val="10"/>
        <color rgb="FF000000"/>
        <rFont val="Meiryo UI"/>
        <family val="3"/>
        <charset val="128"/>
      </rPr>
      <t>*10</t>
    </r>
    <r>
      <rPr>
        <sz val="10"/>
        <color rgb="FF000000"/>
        <rFont val="Meiryo UI"/>
        <family val="3"/>
        <charset val="128"/>
      </rPr>
      <t xml:space="preserve"> 各国の法規制及び各自治体のルールで定められた定義に基づき管理している廃棄物（日本では特定管理廃棄物）を有害廃棄物として定義し、また該当するルールがない場合は「廃酸・廃アルカリ・廃油・汚泥」を有害廃棄物に含めている。</t>
    </r>
    <phoneticPr fontId="10"/>
  </si>
  <si>
    <t xml:space="preserve">Hazardous wastes are defined as wastes that are managed based on the definitions provided by the laws and regulations of each country and the rules of each local government (in Japan, specified controlled wastes), </t>
  </si>
  <si>
    <t>and in the absence of applicable rules, "waste acid, waste alkali, waste oil, and sludge" are included in the definition of hazardous wastes.</t>
  </si>
  <si>
    <t>【社会　Social】</t>
    <rPh sb="1" eb="3">
      <t>シャカイ</t>
    </rPh>
    <phoneticPr fontId="10"/>
  </si>
  <si>
    <t>人権方針</t>
  </si>
  <si>
    <t>https://www.hoya.com/wp-content/uploads/2022/11/HOYA_Human-Rights-Policy_JP_2210127.pdf</t>
    <phoneticPr fontId="10"/>
  </si>
  <si>
    <t xml:space="preserve">Human Rights Policy　 </t>
  </si>
  <si>
    <t>https://www.hoya.com/wp-content/uploads/2022/11/HOYA_Human-Rights-Policy_2210127.pdf</t>
    <phoneticPr fontId="10"/>
  </si>
  <si>
    <t>デュー・デリジェンス方針</t>
  </si>
  <si>
    <t>https://www.hoya.com/wp-content/uploads/2024/11/DD-Policy_Japanese_20241031.pdf</t>
    <phoneticPr fontId="10"/>
  </si>
  <si>
    <t>Due Diligence Policy</t>
  </si>
  <si>
    <t>https://www.hoya.com/wp-content/uploads/2024/11/DD-Policy_English_20241031.pdf</t>
    <phoneticPr fontId="10"/>
  </si>
  <si>
    <t>サプライヤー行動基準</t>
  </si>
  <si>
    <t>https://www.hoya.com/wp-content/uploads/2025/02/Supplier-CoC_JP_ver.2.1_20250205.pdf</t>
    <phoneticPr fontId="10"/>
  </si>
  <si>
    <t>Supplier Code of Conduct</t>
  </si>
  <si>
    <t>EN/中/TH/VN/韓/PT/HU</t>
  </si>
  <si>
    <t>https://www.hoya.com/en/sustainability/society/supplier/</t>
    <phoneticPr fontId="10"/>
  </si>
  <si>
    <t>健康推進活動</t>
  </si>
  <si>
    <t>https://www.hoya.com/sustainability/society/health/</t>
    <phoneticPr fontId="10"/>
  </si>
  <si>
    <t>Health promotion activities</t>
  </si>
  <si>
    <t>https://www.hoya.com/en/sustainability/society/safety-health/</t>
    <phoneticPr fontId="10"/>
  </si>
  <si>
    <t>ISO認証取得拠点一覧 List of ISO certified sites</t>
  </si>
  <si>
    <t>日本語/English</t>
  </si>
  <si>
    <t>https://www.hoya.com/wp-content/uploads/2026/06/ISO-Certification-status_2026May.pdf</t>
    <phoneticPr fontId="10"/>
  </si>
  <si>
    <t>製品安全品質管理指針</t>
  </si>
  <si>
    <t>https://www.hoya.com/sustainability/society/product-safety/</t>
    <phoneticPr fontId="10"/>
  </si>
  <si>
    <t>Product safety assurance policy</t>
  </si>
  <si>
    <t>https://www.hoya.com/en/sustainability/society/product-safety/</t>
    <phoneticPr fontId="10"/>
  </si>
  <si>
    <t>Modern Slavery Statement</t>
  </si>
  <si>
    <t>https://www.hoya.com/wp-content/uploads/2025/09/HOYAGroupModernSlaveryStatement2025_0930.pdf</t>
    <phoneticPr fontId="10"/>
  </si>
  <si>
    <t>HOYA行動基準　HOYA Code of Conduct</t>
  </si>
  <si>
    <t>27言語 27 languages</t>
  </si>
  <si>
    <t>https://www.hoya.com/en/company/guidelines/</t>
    <phoneticPr fontId="10"/>
  </si>
  <si>
    <t>贈収賄・腐敗行為禁止ポリシー</t>
  </si>
  <si>
    <t>https://www.hoya.com/wp-content/uploads/2025/11/HOYA-ABAC-Policy-JP_20251031.pdf</t>
    <phoneticPr fontId="10"/>
  </si>
  <si>
    <t>Anti-Bribery and Anti-Corruption policy</t>
  </si>
  <si>
    <t>https://www.hoya.com/wp-content/uploads/2025/11/HOYA-ABAC-Policy_ENG_20251031.pdf</t>
    <phoneticPr fontId="10"/>
  </si>
  <si>
    <t>従業員の属性
Characteristic of employees</t>
  </si>
  <si>
    <t>従業員数（連結）
Number of employees (HOYA Group consolidated)</t>
  </si>
  <si>
    <t>人　Persons</t>
  </si>
  <si>
    <t>従業員数（単体）
Number of employees (HOYA Corp.)</t>
  </si>
  <si>
    <t>HOYA（株） HOYA Corp.</t>
  </si>
  <si>
    <t>所在地別従業員比率 Percentage of employees by area</t>
  </si>
  <si>
    <t>日本 Japan</t>
  </si>
  <si>
    <t>アジア APAC</t>
  </si>
  <si>
    <t>欧州 EMEA</t>
  </si>
  <si>
    <t>米州 Americas</t>
    <phoneticPr fontId="10"/>
  </si>
  <si>
    <t>海外現地法人 日本人以外の責任者比率
Non-Japanese Top Management at Overseas Subsidiaries</t>
  </si>
  <si>
    <t>団体交渉協定でカバーされている従業員比率
Percentage of employees covered by collective bargaining agreements</t>
  </si>
  <si>
    <t>離職率　Turnover rate</t>
  </si>
  <si>
    <t>自主的離職率　Voluntary Turnover rate</t>
  </si>
  <si>
    <t>ダイバーシティ ＆インクルージョン
Diversity &amp; Inclusion</t>
  </si>
  <si>
    <t>国内　Japan</t>
  </si>
  <si>
    <t>FY2025:32%</t>
    <phoneticPr fontId="10"/>
  </si>
  <si>
    <t>海外　Overseas</t>
  </si>
  <si>
    <r>
      <t xml:space="preserve">女性リーダー比率 Female leaders percentage </t>
    </r>
    <r>
      <rPr>
        <vertAlign val="superscript"/>
        <sz val="10"/>
        <color rgb="FF000000"/>
        <rFont val="Meiryo UI"/>
        <family val="3"/>
        <charset val="128"/>
      </rPr>
      <t>*11</t>
    </r>
    <phoneticPr fontId="10"/>
  </si>
  <si>
    <t>FY2025:18%
FY2028:20%</t>
    <phoneticPr fontId="10"/>
  </si>
  <si>
    <t>階層別女性リーダー比率 - 上級管理職
Female leaders percentage of Top Management</t>
  </si>
  <si>
    <t>％</t>
  </si>
  <si>
    <t>階層別女性リーダー比率 - 中級管理職
Female leaders percentage of Middle Management</t>
  </si>
  <si>
    <t>階層別女性リーダー比率 - 初級管理職
Female leaders percentage of Junior Management</t>
  </si>
  <si>
    <t>男女の賃金差異 - 正規従業員　
Gender pay gap - Regular employees　</t>
  </si>
  <si>
    <t>国内 Japan</t>
  </si>
  <si>
    <t xml:space="preserve">男女の賃金差異 - 非正規従業員 
Gender pay gap - Non-regular employees </t>
  </si>
  <si>
    <r>
      <t xml:space="preserve">男女の賃金差異 - 全従業員 </t>
    </r>
    <r>
      <rPr>
        <vertAlign val="superscript"/>
        <sz val="10"/>
        <color rgb="FF000000"/>
        <rFont val="Meiryo UI"/>
        <family val="3"/>
        <charset val="128"/>
      </rPr>
      <t xml:space="preserve">*12
</t>
    </r>
    <r>
      <rPr>
        <sz val="10"/>
        <color rgb="FF000000"/>
        <rFont val="Meiryo UI"/>
        <family val="3"/>
        <charset val="128"/>
      </rPr>
      <t xml:space="preserve">Gender pay gap - All employees </t>
    </r>
    <r>
      <rPr>
        <vertAlign val="superscript"/>
        <sz val="10"/>
        <color rgb="FF000000"/>
        <rFont val="Meiryo UI"/>
        <family val="3"/>
        <charset val="128"/>
      </rPr>
      <t>*12</t>
    </r>
    <phoneticPr fontId="10"/>
  </si>
  <si>
    <t>平均年齢  Average age</t>
  </si>
  <si>
    <t>歳 Age</t>
  </si>
  <si>
    <t>年齢層区分 30歳未満
Under 30 years old</t>
  </si>
  <si>
    <t>年齢層区分 30歳以上50歳以下
30-50 years old</t>
  </si>
  <si>
    <t>年齢層区分 51歳以上
Over 50 years old</t>
  </si>
  <si>
    <t xml:space="preserve">平均勤続年数  Average years of service </t>
  </si>
  <si>
    <t>年 Year</t>
  </si>
  <si>
    <t>人 Persons</t>
  </si>
  <si>
    <t>新卒採用人数 Number of graduate recruitment</t>
  </si>
  <si>
    <t>新卒採用人数 女性比率 Percentage of female graduate recruitment</t>
  </si>
  <si>
    <t>中途採用人数 Number of mid-career recruitment</t>
  </si>
  <si>
    <t>中途採用人数 女性比率 Percentage of female mid-career recruitment</t>
  </si>
  <si>
    <t>ワークライフバランス 
Work-life balance</t>
  </si>
  <si>
    <t>育児休暇取得者数（女）Number of taking childcare leave (female)</t>
  </si>
  <si>
    <r>
      <t xml:space="preserve">国内 Japan </t>
    </r>
    <r>
      <rPr>
        <vertAlign val="superscript"/>
        <sz val="10"/>
        <color rgb="FF000000"/>
        <rFont val="Meiryo UI"/>
        <family val="3"/>
        <charset val="128"/>
      </rPr>
      <t>*14</t>
    </r>
    <phoneticPr fontId="10"/>
  </si>
  <si>
    <t>育児休暇取得者数（男）Number of taking childcare leave (male)</t>
  </si>
  <si>
    <t>育児休業利用率（女）Percentage of taking childcare leave (female)</t>
  </si>
  <si>
    <t>育児休業利用率（男）Percentage of taking childcare leave (male)</t>
  </si>
  <si>
    <t>FY2025:50%</t>
  </si>
  <si>
    <t>平均残業時間/月 Average overtime work/month</t>
  </si>
  <si>
    <t>時間/月 
hour/month</t>
  </si>
  <si>
    <t>年次有給休暇取得率 Taking paid leave percentage</t>
  </si>
  <si>
    <t>労働安全衛生
Occupational safety and health</t>
  </si>
  <si>
    <t>件 Case</t>
  </si>
  <si>
    <t>-</t>
  </si>
  <si>
    <t>直接雇用 Employees
国内 Japan</t>
  </si>
  <si>
    <t>直接雇用 Employees
海外 Overseas</t>
  </si>
  <si>
    <t>直接雇用 Employees
グループ HOYA Group</t>
  </si>
  <si>
    <t>健康経営
Health and productivity management</t>
  </si>
  <si>
    <t>健康診断事後措置実施率 Percentage of post-health checkup measures implemented</t>
  </si>
  <si>
    <r>
      <t>健康診断精密検査受診率 Percentage of having detailed health examination</t>
    </r>
    <r>
      <rPr>
        <vertAlign val="superscript"/>
        <sz val="10"/>
        <color rgb="FF000000"/>
        <rFont val="Meiryo UI"/>
        <family val="3"/>
        <charset val="128"/>
      </rPr>
      <t xml:space="preserve"> *18</t>
    </r>
    <phoneticPr fontId="10"/>
  </si>
  <si>
    <t>長期休業者率 Percentage of employees on long-term leave</t>
  </si>
  <si>
    <t>長期休業者における復職率 Return-to-work rate for employees on long-term leave</t>
  </si>
  <si>
    <t>社員一人当たりのアブセンティズム(健康問題による欠勤) 
Absenteeism(absence due to health problem) per employee</t>
  </si>
  <si>
    <t>日/年　
day/year</t>
  </si>
  <si>
    <t>ストレスチェック受検率 Having stress check test percentage</t>
  </si>
  <si>
    <t>ISO認証拠点数
Number of ISO certified sites</t>
  </si>
  <si>
    <t>ISO9001</t>
  </si>
  <si>
    <t>拠点 Sites</t>
  </si>
  <si>
    <t>ISO14001</t>
  </si>
  <si>
    <t>ISO45001</t>
  </si>
  <si>
    <t>ISO13485</t>
  </si>
  <si>
    <t>従業員エンゲージメント Employee engagement</t>
  </si>
  <si>
    <t>従業員エンゲージメントサーベイ回答率  
Employee engagement survey response rate</t>
  </si>
  <si>
    <t>未実施
not conducted</t>
  </si>
  <si>
    <t>コンプライアンス
Compliance</t>
  </si>
  <si>
    <t>内部通報・HOYAヘルプラインへの報告・相談件数
Number of reports filed through whistle-blowing system/HOYA Help Line</t>
  </si>
  <si>
    <t>件　Reports</t>
  </si>
  <si>
    <t xml:space="preserve">HOYA行動基準オンライン教育・テスト受講率もしくは確認書の提出率
HOYA Code of Conduct online education and test participation percentage or The submission rate of written confirmation of compliance with this Code of Conduct </t>
  </si>
  <si>
    <t>ハラスメント防止対策研修・テスト受講率
Harassment prevention training and test participation percentage</t>
  </si>
  <si>
    <t>件 Case</t>
    <phoneticPr fontId="10"/>
  </si>
  <si>
    <t>百万円 MJPY</t>
    <phoneticPr fontId="10"/>
  </si>
  <si>
    <t>責任ある鉱物調達調査
Responsible Mineral Sourcing Survey</t>
  </si>
  <si>
    <t>3TG調査回答回収率 3TG Conflict mineral survey response rate</t>
  </si>
  <si>
    <t>コバルト・雲母調査回答回収率 Cobalt &amp; mica sourcing survey response rate</t>
  </si>
  <si>
    <t>社会貢献　Social Contribution</t>
  </si>
  <si>
    <t>社会貢献活動支出総額（寄付金等）Total expenditure on social contribution activities (including donations)</t>
  </si>
  <si>
    <t>百万円 MJPY</t>
  </si>
  <si>
    <r>
      <rPr>
        <vertAlign val="superscript"/>
        <sz val="10"/>
        <color rgb="FF000000"/>
        <rFont val="Meiryo UI"/>
        <family val="3"/>
        <charset val="128"/>
      </rPr>
      <t>*11</t>
    </r>
    <r>
      <rPr>
        <sz val="10"/>
        <color rgb="FF000000"/>
        <rFont val="Meiryo UI"/>
        <family val="3"/>
        <charset val="128"/>
      </rPr>
      <t xml:space="preserve"> 女性リーダー：係長相当以上の組織の長および高度専門職。  Female leaders: Sub-sectional chief equivalent to or above section and highly skilled professional.</t>
    </r>
    <phoneticPr fontId="10"/>
  </si>
  <si>
    <r>
      <rPr>
        <vertAlign val="superscript"/>
        <sz val="10"/>
        <color rgb="FF000000"/>
        <rFont val="Meiryo UI"/>
        <family val="3"/>
        <charset val="128"/>
      </rPr>
      <t xml:space="preserve">*12 </t>
    </r>
    <r>
      <rPr>
        <sz val="10"/>
        <color rgb="FF000000"/>
        <rFont val="Meiryo UI"/>
        <family val="3"/>
        <charset val="128"/>
      </rPr>
      <t>当社の賃金制度は同一職務同一賃金で設計されており、差異は女性の非正規従業員比率が高いこと、女性管理職比率が低いことによる。</t>
    </r>
    <phoneticPr fontId="10"/>
  </si>
  <si>
    <t>The company's wage system is designed with equal pay for equal work, and the difference is due to the high ratio of female non-regular employees and the low ratio of female leaders.</t>
  </si>
  <si>
    <r>
      <rPr>
        <vertAlign val="superscript"/>
        <sz val="10"/>
        <color rgb="FF000000"/>
        <rFont val="Meiryo UI"/>
        <family val="3"/>
        <charset val="128"/>
      </rPr>
      <t>*16</t>
    </r>
    <r>
      <rPr>
        <sz val="10"/>
        <color rgb="FF000000"/>
        <rFont val="Meiryo UI"/>
        <family val="3"/>
        <charset val="128"/>
      </rPr>
      <t xml:space="preserve"> 100万延べ実労働時間当たりの労働災害による死傷者数をもって、労働災害の頻度を表すもの。労働災害による死傷者数÷延べ実労働時間数×1,000,000. </t>
    </r>
    <phoneticPr fontId="10"/>
  </si>
  <si>
    <t>Lost time injury frequency rate = Number of fatalities due to occupational accidents / total actual working hours × 1,000,000</t>
  </si>
  <si>
    <r>
      <rPr>
        <vertAlign val="superscript"/>
        <sz val="10"/>
        <color rgb="FF000000"/>
        <rFont val="Meiryo UI"/>
        <family val="3"/>
        <charset val="128"/>
      </rPr>
      <t>*17</t>
    </r>
    <r>
      <rPr>
        <sz val="10"/>
        <color rgb="FF000000"/>
        <rFont val="Meiryo UI"/>
        <family val="3"/>
        <charset val="128"/>
      </rPr>
      <t xml:space="preserve"> 1,000延べ実労働時間当たりの延べ労働損失日数をもって、災害の重さの程度を表したもの。休業災害強度率＝延べ労働損失⽇数÷延べ実労働時間数×1,000.</t>
    </r>
    <phoneticPr fontId="10"/>
  </si>
  <si>
    <t>Lost time injury intensity rate = Number of days work performance affected / total actual working hours × 1,000</t>
  </si>
  <si>
    <r>
      <rPr>
        <vertAlign val="superscript"/>
        <sz val="10"/>
        <color rgb="FF000000"/>
        <rFont val="Meiryo UI"/>
        <family val="3"/>
        <charset val="128"/>
      </rPr>
      <t>*18</t>
    </r>
    <r>
      <rPr>
        <sz val="10"/>
        <color rgb="FF000000"/>
        <rFont val="Meiryo UI"/>
        <family val="3"/>
        <charset val="128"/>
      </rPr>
      <t xml:space="preserve"> 要精密検査または要受診と通知を受けた社員のうち、医療機関を受診した者の割合。 Percentage of employees notified that a close examination or medical examination is required who visited a medical institution.</t>
    </r>
    <phoneticPr fontId="10"/>
  </si>
  <si>
    <t>The ISO certification rate is the ratio of certified production sites to production sites subject to certification under internal standards.</t>
  </si>
  <si>
    <t>In FY2023, follow-up action was taken with suppliers that did not collect or could not be confirmed as compliant with the RMAP in the previous fiscal year, and an internal survey of cobalt and mica usage was conducted in addition to the 3TG.</t>
  </si>
  <si>
    <t>【コーポレートガバナンス　Corporate Governance】</t>
    <phoneticPr fontId="10"/>
  </si>
  <si>
    <t>コーポレートガバナンスガイドライン・レポート</t>
  </si>
  <si>
    <t>https://www.hoya.com/sustainability/governance/thinking/</t>
    <phoneticPr fontId="10"/>
  </si>
  <si>
    <t>Corporate Governance Guidelines &amp; Report</t>
  </si>
  <si>
    <t>https://www.hoya.com/en/sustainability/governance/thinking/</t>
    <phoneticPr fontId="10"/>
  </si>
  <si>
    <t>2022.6月末
end of June,2022</t>
  </si>
  <si>
    <t>2023.6月末
end of June,2023</t>
  </si>
  <si>
    <t>2024.6月末
end of June,2024</t>
  </si>
  <si>
    <t>2025.6月末
end of June,2025</t>
  </si>
  <si>
    <t>2026.6月末
end of June,2026</t>
    <phoneticPr fontId="10"/>
  </si>
  <si>
    <t>取締役・執行役
Board directors・Executive officers</t>
  </si>
  <si>
    <t>社内取締役員数 Number of internal board directors</t>
  </si>
  <si>
    <t>人 Members</t>
  </si>
  <si>
    <t>グループ 
HOYA Group</t>
  </si>
  <si>
    <t>社外取締役員数 Number of outside board directors</t>
  </si>
  <si>
    <t>女性取締役員数　Number of female board directors</t>
  </si>
  <si>
    <t>取締役員数 Total number of board directors</t>
  </si>
  <si>
    <t xml:space="preserve">社外取締役比率 Percentage of outside board directors </t>
  </si>
  <si>
    <t xml:space="preserve">取締役女性比率 Percentage of female board directors </t>
  </si>
  <si>
    <t>女性執行役員数　Number of female executive officers</t>
  </si>
  <si>
    <r>
      <rPr>
        <sz val="10"/>
        <color rgb="FF000000"/>
        <rFont val="Meiryo UI"/>
        <family val="3"/>
        <charset val="128"/>
      </rPr>
      <t>役員外国人比率 Percentage of Officers (</t>
    </r>
    <r>
      <rPr>
        <sz val="10"/>
        <color rgb="FF000000"/>
        <rFont val="Meiryo UI"/>
        <family val="3"/>
        <charset val="128"/>
      </rPr>
      <t xml:space="preserve">board </t>
    </r>
    <r>
      <rPr>
        <sz val="10"/>
        <color rgb="FF000000"/>
        <rFont val="Meiryo UI"/>
        <family val="3"/>
        <charset val="128"/>
      </rPr>
      <t xml:space="preserve">directors + executive officers) of non-Japanese </t>
    </r>
    <r>
      <rPr>
        <vertAlign val="superscript"/>
        <sz val="10"/>
        <color rgb="FF000000"/>
        <rFont val="Meiryo UI"/>
        <family val="3"/>
        <charset val="128"/>
      </rPr>
      <t>*</t>
    </r>
    <r>
      <rPr>
        <vertAlign val="superscript"/>
        <sz val="10"/>
        <color rgb="FF000000"/>
        <rFont val="Meiryo UI"/>
        <family val="3"/>
        <charset val="128"/>
      </rPr>
      <t>2</t>
    </r>
    <r>
      <rPr>
        <vertAlign val="superscript"/>
        <sz val="10"/>
        <color rgb="FF000000"/>
        <rFont val="Meiryo UI"/>
        <family val="3"/>
        <charset val="128"/>
      </rPr>
      <t>1</t>
    </r>
  </si>
  <si>
    <t>％</t>
    <phoneticPr fontId="10"/>
  </si>
  <si>
    <r>
      <t>障がい者雇用者数 Number of workers with disabilities</t>
    </r>
    <r>
      <rPr>
        <vertAlign val="superscript"/>
        <sz val="10"/>
        <color rgb="FF000000"/>
        <rFont val="Meiryo UI"/>
        <family val="3"/>
        <charset val="128"/>
      </rPr>
      <t>*13</t>
    </r>
    <phoneticPr fontId="10"/>
  </si>
  <si>
    <r>
      <t>障がい者雇用率 Percentage of workers with disabilities</t>
    </r>
    <r>
      <rPr>
        <vertAlign val="superscript"/>
        <sz val="10"/>
        <color rgb="FF000000"/>
        <rFont val="Meiryo UI"/>
        <family val="3"/>
        <charset val="128"/>
      </rPr>
      <t>*13</t>
    </r>
    <phoneticPr fontId="10"/>
  </si>
  <si>
    <t>2026年6月末時点 
as of end of June, 2026</t>
    <phoneticPr fontId="10"/>
  </si>
  <si>
    <t>Disability-related data are collected in accordance with applicable laws and privacy requirements in each country and region.</t>
  </si>
  <si>
    <t>Since FY2023, CO₂ emissions and energy data have been compiled using the same consolidation boundary as financial reporting, including estimated values for small sites where actual data are not collected.</t>
    <phoneticPr fontId="10"/>
  </si>
  <si>
    <t>女性従業員(直接雇用）比率 Female Direct employees percentage</t>
    <rPh sb="6" eb="8">
      <t>チョクセツ</t>
    </rPh>
    <rPh sb="8" eb="10">
      <t>コヨウ</t>
    </rPh>
    <phoneticPr fontId="10"/>
  </si>
  <si>
    <t>製品安全・品質
Product Safety and Quality</t>
    <rPh sb="0" eb="2">
      <t>セイヒン</t>
    </rPh>
    <rPh sb="2" eb="4">
      <t>アンゼン</t>
    </rPh>
    <rPh sb="5" eb="7">
      <t>ヒンシツ</t>
    </rPh>
    <phoneticPr fontId="10"/>
  </si>
  <si>
    <t>%</t>
    <phoneticPr fontId="10"/>
  </si>
  <si>
    <r>
      <rPr>
        <vertAlign val="superscript"/>
        <sz val="10"/>
        <color rgb="FF000000"/>
        <rFont val="Meiryo UI"/>
        <family val="3"/>
        <charset val="128"/>
      </rPr>
      <t>*20</t>
    </r>
    <r>
      <rPr>
        <sz val="10"/>
        <color rgb="FF000000"/>
        <rFont val="Meiryo UI"/>
        <family val="3"/>
        <charset val="128"/>
      </rPr>
      <t xml:space="preserve"> ISO認証取得率は、社内基準で認証取得対象となる生産拠点に対する認証取得済の比率。 </t>
    </r>
    <phoneticPr fontId="10"/>
  </si>
  <si>
    <r>
      <rPr>
        <vertAlign val="superscript"/>
        <sz val="10"/>
        <color rgb="FF000000"/>
        <rFont val="Meiryo UI"/>
        <family val="3"/>
        <charset val="128"/>
      </rPr>
      <t>*19</t>
    </r>
    <r>
      <rPr>
        <sz val="10"/>
        <color rgb="FF000000"/>
        <rFont val="Meiryo UI"/>
        <family val="3"/>
        <charset val="128"/>
      </rPr>
      <t>　FY2023は前年度未回収・RMAP適合が確認できなかったサプライヤーへのフォローアップ対応と、3TGに追加してコバルト・雲母の使用状況の社内調査を実施。</t>
    </r>
    <phoneticPr fontId="10"/>
  </si>
  <si>
    <r>
      <t>ISO認証取得率
Percentage of ISO certified sites</t>
    </r>
    <r>
      <rPr>
        <vertAlign val="superscript"/>
        <sz val="10"/>
        <color rgb="FF000000"/>
        <rFont val="Meiryo UI"/>
        <family val="3"/>
        <charset val="128"/>
      </rPr>
      <t xml:space="preserve"> *20</t>
    </r>
    <phoneticPr fontId="10"/>
  </si>
  <si>
    <r>
      <t>ー</t>
    </r>
    <r>
      <rPr>
        <vertAlign val="superscript"/>
        <sz val="10"/>
        <color rgb="FF000000"/>
        <rFont val="Meiryo UI"/>
        <family val="3"/>
        <charset val="128"/>
      </rPr>
      <t>*19</t>
    </r>
    <phoneticPr fontId="10"/>
  </si>
  <si>
    <t>海外の女性従業員・リーダー比率のデータ収集方法は右記の通り。　FY2024以降：グローバル人事システム、 FY2020, FY2022, FY2023：従業員エンゲージメントサーベイのデータを活用、FY2019：社内調査、国内は「みんかつ」調査の一環でデータを収集。</t>
    <rPh sb="37" eb="39">
      <t>イコウ</t>
    </rPh>
    <phoneticPr fontId="10"/>
  </si>
  <si>
    <t>The data collection methods for the ratio of female employees and leaders overseas are as follows:　Since FY2024 Global HR system, FY2020 - FY2023: Employee engagement survey data, FY2019: Internal survey. for Japan, data is collected as part of the “Minkatsu” survey.</t>
    <phoneticPr fontId="10"/>
  </si>
  <si>
    <r>
      <rPr>
        <vertAlign val="superscript"/>
        <sz val="10"/>
        <color rgb="FF000000"/>
        <rFont val="Meiryo UI"/>
        <family val="3"/>
        <charset val="128"/>
      </rPr>
      <t>*13</t>
    </r>
    <r>
      <rPr>
        <sz val="10"/>
        <color rgb="FF000000"/>
        <rFont val="Meiryo UI"/>
        <family val="3"/>
        <charset val="128"/>
      </rPr>
      <t xml:space="preserve"> 障害者データは各国・地域の法令およびプライバシー要件に従い収集している。</t>
    </r>
    <phoneticPr fontId="10"/>
  </si>
  <si>
    <r>
      <t xml:space="preserve">執行役人数　Number of executive officers </t>
    </r>
    <r>
      <rPr>
        <vertAlign val="superscript"/>
        <sz val="10"/>
        <color rgb="FF000000"/>
        <rFont val="Meiryo UI"/>
        <family val="3"/>
        <charset val="128"/>
      </rPr>
      <t>*21</t>
    </r>
    <phoneticPr fontId="10"/>
  </si>
  <si>
    <r>
      <t xml:space="preserve">役員女性比率 Percentage of Officers (board directors + executive officers) of female </t>
    </r>
    <r>
      <rPr>
        <vertAlign val="superscript"/>
        <sz val="10"/>
        <color rgb="FF000000"/>
        <rFont val="Meiryo UI"/>
        <family val="3"/>
        <charset val="128"/>
      </rPr>
      <t>*22</t>
    </r>
    <phoneticPr fontId="10"/>
  </si>
  <si>
    <r>
      <rPr>
        <vertAlign val="superscript"/>
        <sz val="10"/>
        <color rgb="FF000000"/>
        <rFont val="Meiryo UI"/>
        <family val="3"/>
        <charset val="128"/>
      </rPr>
      <t>*21</t>
    </r>
    <r>
      <rPr>
        <sz val="10"/>
        <color rgb="FF000000"/>
        <rFont val="Meiryo UI"/>
        <family val="3"/>
        <charset val="128"/>
      </rPr>
      <t xml:space="preserve"> 2026.6月末時点では執行役3名の内、２名は社内取締役を兼務。As of June 30, 2026, two of the three Executive Officers concurrently serve as internal directors.</t>
    </r>
    <phoneticPr fontId="10"/>
  </si>
  <si>
    <r>
      <rPr>
        <vertAlign val="superscript"/>
        <sz val="10"/>
        <color rgb="FF000000"/>
        <rFont val="Meiryo UI"/>
        <family val="3"/>
        <charset val="128"/>
      </rPr>
      <t>*22</t>
    </r>
    <r>
      <rPr>
        <sz val="10"/>
        <color rgb="FF000000"/>
        <rFont val="Meiryo UI"/>
        <family val="3"/>
        <charset val="128"/>
      </rPr>
      <t xml:space="preserve"> 役員は取締役と執行役を含む。 Officers are board directors and executive officers.</t>
    </r>
    <phoneticPr fontId="10"/>
  </si>
  <si>
    <r>
      <rPr>
        <vertAlign val="superscript"/>
        <sz val="10"/>
        <color rgb="FF000000"/>
        <rFont val="Meiryo UI"/>
        <family val="3"/>
        <charset val="128"/>
      </rPr>
      <t xml:space="preserve">*３ </t>
    </r>
    <r>
      <rPr>
        <sz val="10"/>
        <color rgb="FF000000"/>
        <rFont val="Meiryo UI"/>
        <family val="3"/>
        <charset val="128"/>
      </rPr>
      <t>CO2、エネルギーに関するデータは、FY23より実績データを収集していない小規模拠点の推計値を合計に含めることで、財務報告と同一の連結範囲で集計している。</t>
    </r>
    <phoneticPr fontId="10"/>
  </si>
  <si>
    <t xml:space="preserve"> -第三者水源からの取水量 Water intake from third-party destination</t>
    <phoneticPr fontId="10"/>
  </si>
  <si>
    <t>廃棄物総排出量 Total waste emissions</t>
    <phoneticPr fontId="10"/>
  </si>
  <si>
    <t xml:space="preserve"> -リサイクル・再利用された廃棄物量 Recycled / reused waste emissions</t>
    <phoneticPr fontId="10"/>
  </si>
  <si>
    <t xml:space="preserve"> -埋め立て処分された廃棄物量 landfilled waste emissions</t>
    <phoneticPr fontId="10"/>
  </si>
  <si>
    <t xml:space="preserve"> -エネルギー回収を伴う焼却処分された廃棄物量 Incinerated with energy recovery waste emissions</t>
    <phoneticPr fontId="10"/>
  </si>
  <si>
    <t xml:space="preserve"> -エネルギー回収なしの焼却処分をされた廃棄物量 Incinerated without energy recovery waste emissions</t>
    <phoneticPr fontId="10"/>
  </si>
  <si>
    <t xml:space="preserve"> -処分方法が不明な廃棄物量 unknown disposal method waste emissions</t>
    <phoneticPr fontId="10"/>
  </si>
  <si>
    <r>
      <t>有害廃棄物量</t>
    </r>
    <r>
      <rPr>
        <vertAlign val="superscript"/>
        <sz val="10"/>
        <color rgb="FF000000"/>
        <rFont val="Meiryo UI"/>
        <family val="3"/>
        <charset val="128"/>
      </rPr>
      <t xml:space="preserve">  </t>
    </r>
    <r>
      <rPr>
        <sz val="10"/>
        <color rgb="FF000000"/>
        <rFont val="Meiryo UI"/>
        <family val="3"/>
        <charset val="128"/>
      </rPr>
      <t>Hazardous waste</t>
    </r>
    <r>
      <rPr>
        <vertAlign val="superscript"/>
        <sz val="10"/>
        <color rgb="FF000000"/>
        <rFont val="Meiryo UI"/>
        <family val="3"/>
        <charset val="128"/>
      </rPr>
      <t xml:space="preserve"> *10</t>
    </r>
    <phoneticPr fontId="10"/>
  </si>
  <si>
    <t xml:space="preserve"> -リサイクル・再利用された有害廃棄物量 Recycled / reused hazardous waste emissions</t>
    <phoneticPr fontId="10"/>
  </si>
  <si>
    <t xml:space="preserve"> -埋め立て処分された有害廃棄物量 landfilled hazardous waste emissions</t>
    <phoneticPr fontId="10"/>
  </si>
  <si>
    <t xml:space="preserve"> -エネルギー回収を伴う焼却処分された有害廃棄物量 Incinerated with energy recovery hazardous waste emissions</t>
    <phoneticPr fontId="10"/>
  </si>
  <si>
    <t xml:space="preserve"> -エネルギー回収なしの焼却処分をされた有害廃棄物量 Incinerated without energy recovery hazardous waste emissions</t>
    <phoneticPr fontId="10"/>
  </si>
  <si>
    <t xml:space="preserve"> -処分方法が不明な有害廃棄物量 unknown disposal method hazardous waste emissions</t>
    <phoneticPr fontId="10"/>
  </si>
  <si>
    <t>有害廃棄物リサイクル率 Hazardous waste recycle percentage</t>
    <phoneticPr fontId="10"/>
  </si>
  <si>
    <t>廃プラスチック量 Plastic waste emissions</t>
    <phoneticPr fontId="10"/>
  </si>
  <si>
    <t>廃プラスチックリサイクル率 Plastic waste recycle percentage</t>
    <phoneticPr fontId="10"/>
  </si>
  <si>
    <t>廃棄物リサイクル率（全体）Total waste recycle percentage</t>
    <phoneticPr fontId="10"/>
  </si>
  <si>
    <t>3TG RMAP適合製錬業者比率 Percentage of 3TG RMAP-compliant smelters</t>
    <phoneticPr fontId="10"/>
  </si>
  <si>
    <t>コバルト・雲母 RMAP適合製錬業者比率 Percentage of cobalt and mica RMAP-compliant smelters</t>
    <phoneticPr fontId="10"/>
  </si>
  <si>
    <t>FDA Form483指摘事項件数 Number of Form483 observations</t>
    <rPh sb="11" eb="15">
      <t>シテキジコウ</t>
    </rPh>
    <rPh sb="15" eb="17">
      <t>ケンスウ</t>
    </rPh>
    <phoneticPr fontId="10"/>
  </si>
  <si>
    <t>FDA Warning Letter受領件数　Number of FDA warning letters</t>
    <rPh sb="18" eb="22">
      <t>ジュリョウケンスウ</t>
    </rPh>
    <phoneticPr fontId="10"/>
  </si>
  <si>
    <t>ClassⅠリコール件数　Number of class I recalls</t>
    <rPh sb="10" eb="12">
      <t>ケンスウ</t>
    </rPh>
    <phoneticPr fontId="10"/>
  </si>
  <si>
    <t>ClassⅡリコール件数　Number of class II recalls</t>
    <rPh sb="10" eb="12">
      <t>ケンスウ</t>
    </rPh>
    <phoneticPr fontId="10"/>
  </si>
  <si>
    <t>重大な利益相反事案件数　Number of significant conflict of interest cases</t>
    <rPh sb="0" eb="2">
      <t>ジュウダイ</t>
    </rPh>
    <rPh sb="3" eb="7">
      <t>リエキソウハン</t>
    </rPh>
    <rPh sb="7" eb="11">
      <t>ジアンケンスウ</t>
    </rPh>
    <phoneticPr fontId="10"/>
  </si>
  <si>
    <t>政治献金額　Political contributions</t>
    <rPh sb="0" eb="4">
      <t>セイジケンキン</t>
    </rPh>
    <rPh sb="4" eb="5">
      <t>ガク</t>
    </rPh>
    <phoneticPr fontId="10"/>
  </si>
  <si>
    <t>政治献金件数　Number of political contributions</t>
    <rPh sb="0" eb="4">
      <t>セイジケンキン</t>
    </rPh>
    <rPh sb="4" eb="6">
      <t>ケンスウ</t>
    </rPh>
    <phoneticPr fontId="10"/>
  </si>
  <si>
    <t>ロビー活動支出額　Lobbying expenditure</t>
    <rPh sb="3" eb="5">
      <t>カツドウ</t>
    </rPh>
    <rPh sb="5" eb="8">
      <t>シシュツガク</t>
    </rPh>
    <phoneticPr fontId="10"/>
  </si>
  <si>
    <t>ロビー活動案件件数　Number of lobbying activities</t>
    <rPh sb="3" eb="5">
      <t>カツドウ</t>
    </rPh>
    <rPh sb="5" eb="7">
      <t>アンケン</t>
    </rPh>
    <rPh sb="7" eb="9">
      <t>ケンスウ</t>
    </rPh>
    <phoneticPr fontId="10"/>
  </si>
  <si>
    <t>贈収賄事案件数　Number of bribery and corruption cases</t>
    <rPh sb="0" eb="3">
      <t>ゾウシュウワイ</t>
    </rPh>
    <rPh sb="3" eb="5">
      <t>ジアン</t>
    </rPh>
    <rPh sb="5" eb="7">
      <t>ケンスウ</t>
    </rPh>
    <phoneticPr fontId="10"/>
  </si>
  <si>
    <t>合計エネルギー消費量 Total energy consumption</t>
    <phoneticPr fontId="10"/>
  </si>
  <si>
    <t>毎年80%以上　over80% every year</t>
    <rPh sb="0" eb="2">
      <t>マイトシ</t>
    </rPh>
    <phoneticPr fontId="10"/>
  </si>
  <si>
    <t>女性正規従業員比率 Female Regular employees percentage (Japanese employment classification)</t>
    <rPh sb="2" eb="4">
      <t>セイキ</t>
    </rPh>
    <rPh sb="4" eb="7">
      <t>ジュウギョウイン</t>
    </rPh>
    <rPh sb="7" eb="9">
      <t>ヒリツ</t>
    </rPh>
    <phoneticPr fontId="10"/>
  </si>
  <si>
    <t>国内 Japan（休業＋不休業）</t>
    <rPh sb="9" eb="11">
      <t>キュウギョウ</t>
    </rPh>
    <rPh sb="12" eb="13">
      <t>フ</t>
    </rPh>
    <rPh sb="13" eb="15">
      <t>キュウギョウ</t>
    </rPh>
    <phoneticPr fontId="10"/>
  </si>
  <si>
    <t>海外 Overseas（休業＋不休業）</t>
    <phoneticPr fontId="10"/>
  </si>
  <si>
    <t>グループ HOYA Group（休業＋不休業）</t>
    <phoneticPr fontId="10"/>
  </si>
  <si>
    <t>直接雇用 Employees
国内 Japan</t>
    <phoneticPr fontId="10"/>
  </si>
  <si>
    <t>派遣・請負業者等 Contingent Workers
国内 Japan</t>
    <rPh sb="3" eb="7">
      <t>ウケオイギョウシャ</t>
    </rPh>
    <phoneticPr fontId="10"/>
  </si>
  <si>
    <t>派遣・請負業者等 Contingent Workers
海外 Oversea</t>
    <phoneticPr fontId="10"/>
  </si>
  <si>
    <t>派遣・請負業者等 Contingent Workers
グループ HOYA Group</t>
    <phoneticPr fontId="10"/>
  </si>
  <si>
    <r>
      <t xml:space="preserve">休業労働災害度数率 Lost time injury (LTI) frequency rate </t>
    </r>
    <r>
      <rPr>
        <vertAlign val="superscript"/>
        <sz val="10"/>
        <color rgb="FF000000"/>
        <rFont val="Meiryo UI"/>
        <family val="3"/>
        <charset val="128"/>
      </rPr>
      <t>*15*16</t>
    </r>
    <rPh sb="0" eb="2">
      <t>キュウギョウ</t>
    </rPh>
    <phoneticPr fontId="10"/>
  </si>
  <si>
    <r>
      <t>休業労働災害強度率 Lost time injury (LTI) severity rate</t>
    </r>
    <r>
      <rPr>
        <vertAlign val="superscript"/>
        <sz val="10"/>
        <color rgb="FF000000"/>
        <rFont val="Meiryo UI"/>
        <family val="3"/>
        <charset val="128"/>
      </rPr>
      <t xml:space="preserve"> *15*17</t>
    </r>
    <rPh sb="0" eb="2">
      <t>キュウギョウ</t>
    </rPh>
    <rPh sb="2" eb="4">
      <t>ロウドウ</t>
    </rPh>
    <phoneticPr fontId="10"/>
  </si>
  <si>
    <r>
      <t xml:space="preserve">休業労働災害発生件数 Number of occupational injuries </t>
    </r>
    <r>
      <rPr>
        <vertAlign val="superscript"/>
        <sz val="10"/>
        <color rgb="FF000000"/>
        <rFont val="Meiryo UI"/>
        <family val="3"/>
        <charset val="128"/>
      </rPr>
      <t>*15</t>
    </r>
    <rPh sb="0" eb="2">
      <t>キュウギョウ</t>
    </rPh>
    <phoneticPr fontId="10"/>
  </si>
  <si>
    <t>人的資本投資収益率  (売上高 －（営業費用－人件費)) / 人件費
Human Capital Return on Investment 　(Sales − (Operating Expense − Employee Benefits Expense)) / Employee Benefits Expense</t>
    <rPh sb="0" eb="4">
      <t>ジンテキシホン</t>
    </rPh>
    <rPh sb="4" eb="6">
      <t>トウシ</t>
    </rPh>
    <rPh sb="6" eb="8">
      <t>シュウエキ</t>
    </rPh>
    <rPh sb="8" eb="9">
      <t>リツ</t>
    </rPh>
    <rPh sb="23" eb="26">
      <t>ジンケンヒ</t>
    </rPh>
    <rPh sb="31" eb="34">
      <t>ジンケンヒ</t>
    </rPh>
    <phoneticPr fontId="10"/>
  </si>
  <si>
    <r>
      <rPr>
        <vertAlign val="superscript"/>
        <sz val="10"/>
        <color rgb="FF000000"/>
        <rFont val="Meiryo UI"/>
        <family val="3"/>
        <charset val="128"/>
      </rPr>
      <t>*9</t>
    </r>
    <r>
      <rPr>
        <sz val="10"/>
        <color rgb="FF000000"/>
        <rFont val="Meiryo UI"/>
        <family val="3"/>
        <charset val="128"/>
      </rPr>
      <t xml:space="preserve"> 廃棄物量は、主要生産拠点を対象とし算出。Waste generation is calculated for major production sites.</t>
    </r>
    <rPh sb="3" eb="7">
      <t>ハイキブツリョウ</t>
    </rPh>
    <rPh sb="9" eb="15">
      <t>シュヨウセイサンキョテン</t>
    </rPh>
    <rPh sb="16" eb="18">
      <t>タイショウ</t>
    </rPh>
    <rPh sb="20" eb="22">
      <t>サンシュツ</t>
    </rPh>
    <phoneticPr fontId="10"/>
  </si>
  <si>
    <t xml:space="preserve">   グループ：原則として財務報告と同一の連結範囲で集計。In principle, 「HOYA Group」 data is compiled based on the same consolidation boundary used for financial reporting.</t>
    <phoneticPr fontId="10"/>
  </si>
  <si>
    <r>
      <rPr>
        <vertAlign val="superscript"/>
        <sz val="10"/>
        <color rgb="FF000000"/>
        <rFont val="Meiryo UI"/>
        <family val="3"/>
        <charset val="128"/>
      </rPr>
      <t xml:space="preserve">*14 </t>
    </r>
    <r>
      <rPr>
        <sz val="10"/>
        <color rgb="FF000000"/>
        <rFont val="Meiryo UI"/>
        <family val="3"/>
        <charset val="128"/>
      </rPr>
      <t>FY2022より開示対象を国内合計としており、FY2021以前はHOYA（株）単体の数値。　From FY2022, the disclosure target is the domestic total, and figures before FY2021 are for only HOYA Corporation.</t>
    </r>
    <phoneticPr fontId="10"/>
  </si>
  <si>
    <r>
      <rPr>
        <vertAlign val="superscript"/>
        <sz val="10"/>
        <color rgb="FF000000"/>
        <rFont val="Meiryo UI"/>
        <family val="3"/>
        <charset val="128"/>
      </rPr>
      <t>*15</t>
    </r>
    <r>
      <rPr>
        <sz val="10"/>
        <color rgb="FF000000"/>
        <rFont val="Meiryo UI"/>
        <family val="3"/>
        <charset val="128"/>
      </rPr>
      <t xml:space="preserve"> FY2025より会計年度（4月～3月）で集計を実施しており、FY2024までは調査対象期間はカレンダーイヤー（1月～12月）。 From FY2025, the survey is based on the financial year (Apr-Mar) and figures before FY2024 are calendar year.</t>
    </r>
    <phoneticPr fontId="10"/>
  </si>
  <si>
    <t>　　 FY2025より通勤災害を除く1日以上の休業を対象として整理。From FY2025 onward, the reported figures include only work-related injuries resulting in one or more lost workdays, excluding commuting accidents.</t>
    <rPh sb="11" eb="13">
      <t>ツウキン</t>
    </rPh>
    <rPh sb="13" eb="15">
      <t>サイガイ</t>
    </rPh>
    <rPh sb="16" eb="17">
      <t>ノゾ</t>
    </rPh>
    <rPh sb="19" eb="20">
      <t>ニチ</t>
    </rPh>
    <rPh sb="20" eb="22">
      <t>イジョウ</t>
    </rPh>
    <rPh sb="23" eb="25">
      <t>キュウギョウ</t>
    </rPh>
    <rPh sb="26" eb="28">
      <t>タイショウ</t>
    </rPh>
    <rPh sb="31" eb="33">
      <t>セイリ</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</si>
</sst>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quot;#0;#0;_(@_)"/>
    <numFmt numFmtId="177" formatCode="#0%;&quot;-&quot;#0%;#0%;_(@_)"/>
    <numFmt numFmtId="178" formatCode="#,##0;&quot;-&quot;#,##0;#,##0;_(@_)"/>
    <numFmt numFmtId="179" formatCode="#0.0_)%;\(#0.0\)%;#0.0_)%;_(@_)"/>
    <numFmt numFmtId="180" formatCode="#0_)%;\(#0\)%;#0_)%;_(@_)"/>
    <numFmt numFmtId="181" formatCode="#,##0.0;&quot;-&quot;#,##0.0;#,##0.0;_(@_)"/>
    <numFmt numFmtId="182" formatCode="#0.#######################;&quot;-&quot;#0.#######################;#0.#######################;_(@_)"/>
    <numFmt numFmtId="183" formatCode="#0.00_)%;\(#0.00\)%;#0.00_)%;_(@_)"/>
    <numFmt numFmtId="184" formatCode="#,##0.00;&quot;-&quot;#,##0.00;#,##0.00;_(@_)"/>
    <numFmt numFmtId="185" formatCode="#0.00;&quot;-&quot;#0.00;#0.00;_(@_)"/>
    <numFmt numFmtId="186" formatCode="#,##0.000;&quot;-&quot;#,##0.000;#,##0.000;_(@_)"/>
    <numFmt numFmtId="187" formatCode="#,##0.00000;[Red]\-#,##0.00000"/>
    <numFmt numFmtId="188" formatCode="#,##0.0000;[Red]\-#,##0.0000"/>
  </numFmts>
  <fonts count="20" x14ac:knownFonts="1">
    <font>
      <sz val="10"/>
      <name val="Arial"/>
    </font>
    <font>
      <sz val="10"/>
      <color rgb="FF000000"/>
      <name val="Arial"/>
      <family val="2"/>
    </font>
    <font>
      <b/>
      <sz val="18"/>
      <color rgb="FF000000"/>
      <name val="Arial"/>
      <family val="2"/>
    </font>
    <font>
      <b/>
      <sz val="16"/>
      <color rgb="FF000000"/>
      <name val="Arial"/>
      <family val="2"/>
    </font>
    <font>
      <sz val="14"/>
      <color rgb="FF000000"/>
      <name val="Arial"/>
      <family val="2"/>
    </font>
    <font>
      <b/>
      <sz val="18"/>
      <color rgb="FF000000"/>
      <name val="Meiryo UI"/>
      <family val="3"/>
      <charset val="128"/>
    </font>
    <font>
      <sz val="9"/>
      <color rgb="FF000000"/>
      <name val="Meiryo UI"/>
      <family val="3"/>
      <charset val="128"/>
    </font>
    <font>
      <sz val="10"/>
      <color rgb="FF000000"/>
      <name val="Meiryo UI"/>
      <family val="3"/>
      <charset val="128"/>
    </font>
    <font>
      <sz val="14"/>
      <color rgb="FF000000"/>
      <name val="Meiryo UI"/>
      <family val="3"/>
      <charset val="128"/>
    </font>
    <font>
      <vertAlign val="superscript"/>
      <sz val="10"/>
      <color rgb="FF000000"/>
      <name val="Meiryo UI"/>
      <family val="3"/>
      <charset val="128"/>
    </font>
    <font>
      <sz val="6"/>
      <name val="ＭＳ Ｐゴシック"/>
      <family val="3"/>
      <charset val="128"/>
    </font>
    <font>
      <u/>
      <sz val="10"/>
      <color theme="10"/>
      <name val="Arial"/>
      <family val="2"/>
    </font>
    <font>
      <sz val="10"/>
      <name val="Arial"/>
      <family val="2"/>
    </font>
    <font>
      <sz val="10"/>
      <name val="Meiryo UI"/>
      <family val="3"/>
      <charset val="128"/>
    </font>
    <font>
      <sz val="10"/>
      <color rgb="FFFF0000"/>
      <name val="Meiryo UI"/>
      <family val="3"/>
      <charset val="128"/>
    </font>
    <font>
      <sz val="10"/>
      <color rgb="FFFF0000"/>
      <name val="Arial"/>
      <family val="2"/>
    </font>
    <font>
      <sz val="10"/>
      <color theme="0"/>
      <name val="Arial"/>
      <family val="2"/>
    </font>
    <font>
      <sz val="8"/>
      <color rgb="FF000000"/>
      <name val="Meiryo UI"/>
      <family val="3"/>
      <charset val="128"/>
    </font>
    <font>
      <sz val="10"/>
      <color theme="0"/>
      <name val="Meiryo UI"/>
      <family val="3"/>
      <charset val="128"/>
    </font>
    <font>
      <sz val="12"/>
      <color rgb="FF000000"/>
      <name val="Arial"/>
      <family val="2"/>
    </font>
  </fonts>
  <fills count="6">
    <fill>
      <patternFill patternType="none"/>
    </fill>
    <fill>
      <patternFill patternType="gray125"/>
    </fill>
    <fill>
      <patternFill patternType="solid">
        <fgColor rgb="FFFFFFFF"/>
        <bgColor indexed="64"/>
      </patternFill>
    </fill>
    <fill>
      <patternFill patternType="solid">
        <fgColor rgb="FFBFE4FF"/>
        <bgColor indexed="64"/>
      </patternFill>
    </fill>
    <fill>
      <patternFill patternType="solid">
        <fgColor rgb="FFFFF7C3"/>
        <bgColor indexed="64"/>
      </patternFill>
    </fill>
    <fill>
      <patternFill patternType="solid">
        <fgColor theme="0"/>
        <bgColor indexed="64"/>
      </patternFill>
    </fill>
  </fills>
  <borders count="12">
    <border>
      <left/>
      <right/>
      <top/>
      <bottom/>
      <diagonal/>
    </border>
    <border>
      <left style="thin">
        <color rgb="FFB6B6B6"/>
      </left>
      <right style="thin">
        <color rgb="FFB6B6B6"/>
      </right>
      <top style="thin">
        <color rgb="FFB6B6B6"/>
      </top>
      <bottom style="thin">
        <color rgb="FFB6B6B6"/>
      </bottom>
      <diagonal/>
    </border>
    <border>
      <left style="thin">
        <color rgb="FFB6B6B6"/>
      </left>
      <right/>
      <top/>
      <bottom/>
      <diagonal/>
    </border>
    <border>
      <left style="thin">
        <color rgb="FFB6B6B6"/>
      </left>
      <right/>
      <top style="thin">
        <color rgb="FFB6B6B6"/>
      </top>
      <bottom style="thin">
        <color rgb="FFB6B6B6"/>
      </bottom>
      <diagonal/>
    </border>
    <border>
      <left/>
      <right style="thin">
        <color rgb="FFB6B6B6"/>
      </right>
      <top style="thin">
        <color rgb="FFB6B6B6"/>
      </top>
      <bottom style="thin">
        <color rgb="FFB6B6B6"/>
      </bottom>
      <diagonal/>
    </border>
    <border>
      <left/>
      <right/>
      <top/>
      <bottom style="thin">
        <color rgb="FFB6B6B6"/>
      </bottom>
      <diagonal/>
    </border>
    <border>
      <left/>
      <right/>
      <top style="thin">
        <color rgb="FFB6B6B6"/>
      </top>
      <bottom/>
      <diagonal/>
    </border>
    <border>
      <left style="thin">
        <color rgb="FFB6B6B6"/>
      </left>
      <right style="thin">
        <color rgb="FFB6B6B6"/>
      </right>
      <top style="thin">
        <color rgb="FFB6B6B6"/>
      </top>
      <bottom/>
      <diagonal/>
    </border>
    <border>
      <left style="thin">
        <color rgb="FFB6B6B6"/>
      </left>
      <right style="thin">
        <color rgb="FFB6B6B6"/>
      </right>
      <top/>
      <bottom/>
      <diagonal/>
    </border>
    <border>
      <left style="thin">
        <color rgb="FFB6B6B6"/>
      </left>
      <right style="thin">
        <color rgb="FFB6B6B6"/>
      </right>
      <top/>
      <bottom style="thin">
        <color rgb="FFB6B6B6"/>
      </bottom>
      <diagonal/>
    </border>
    <border>
      <left/>
      <right/>
      <top style="thin">
        <color rgb="FFB6B6B6"/>
      </top>
      <bottom style="thin">
        <color rgb="FFB6B6B6"/>
      </bottom>
      <diagonal/>
    </border>
    <border>
      <left style="medium">
        <color theme="2" tint="-9.9948118533890809E-2"/>
      </left>
      <right style="thin">
        <color rgb="FFB6B6B6"/>
      </right>
      <top style="thin">
        <color rgb="FFB6B6B6"/>
      </top>
      <bottom style="thin">
        <color rgb="FFB6B6B6"/>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1" fillId="0" borderId="0" applyNumberFormat="0" applyFill="0" applyBorder="0" applyAlignment="0" applyProtection="0"/>
    <xf numFmtId="38" fontId="12" fillId="0" borderId="0" applyFont="0" applyFill="0" applyBorder="0" applyAlignment="0" applyProtection="0">
      <alignment vertical="center"/>
    </xf>
    <xf numFmtId="0" fontId="19" fillId="0" borderId="0" applyBorder="0">
      <alignment wrapText="1"/>
    </xf>
  </cellStyleXfs>
  <cellXfs count="101">
    <xf numFmtId="0" fontId="0" fillId="0" borderId="0" xfId="0"/>
    <xf numFmtId="0" fontId="7" fillId="2" borderId="0" xfId="0" applyFont="1" applyFill="1" applyAlignment="1">
      <alignment vertical="center" wrapText="1"/>
    </xf>
    <xf numFmtId="0" fontId="6" fillId="2" borderId="0" xfId="0" applyFont="1" applyFill="1" applyAlignment="1">
      <alignment wrapText="1"/>
    </xf>
    <xf numFmtId="0" fontId="7" fillId="2" borderId="1"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176" fontId="7" fillId="2" borderId="1" xfId="0" applyNumberFormat="1" applyFont="1" applyFill="1" applyBorder="1" applyAlignment="1">
      <alignment vertical="center" wrapText="1"/>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177" fontId="7" fillId="4" borderId="1" xfId="0" applyNumberFormat="1" applyFont="1" applyFill="1" applyBorder="1" applyAlignment="1">
      <alignment vertical="center" wrapText="1"/>
    </xf>
    <xf numFmtId="178" fontId="7" fillId="2" borderId="1" xfId="0" applyNumberFormat="1" applyFont="1" applyFill="1" applyBorder="1" applyAlignment="1">
      <alignment vertical="center" wrapText="1"/>
    </xf>
    <xf numFmtId="179" fontId="7" fillId="4" borderId="1" xfId="0" applyNumberFormat="1" applyFont="1" applyFill="1" applyBorder="1" applyAlignment="1">
      <alignment vertical="center" wrapText="1"/>
    </xf>
    <xf numFmtId="0" fontId="7" fillId="2" borderId="1" xfId="0" applyFont="1" applyFill="1" applyBorder="1" applyAlignment="1">
      <alignment wrapText="1"/>
    </xf>
    <xf numFmtId="178" fontId="7" fillId="4" borderId="1" xfId="0" applyNumberFormat="1" applyFont="1" applyFill="1" applyBorder="1" applyAlignment="1">
      <alignment vertical="center" wrapText="1"/>
    </xf>
    <xf numFmtId="180" fontId="7" fillId="4" borderId="1" xfId="0" applyNumberFormat="1" applyFont="1" applyFill="1" applyBorder="1" applyAlignment="1">
      <alignment vertical="center" wrapText="1"/>
    </xf>
    <xf numFmtId="180" fontId="7" fillId="2" borderId="1" xfId="0" applyNumberFormat="1" applyFont="1" applyFill="1" applyBorder="1" applyAlignment="1">
      <alignment vertical="center" wrapText="1"/>
    </xf>
    <xf numFmtId="0" fontId="7" fillId="4" borderId="1" xfId="0" applyFont="1" applyFill="1" applyBorder="1" applyAlignment="1">
      <alignment horizontal="left" vertical="center" wrapText="1"/>
    </xf>
    <xf numFmtId="179" fontId="7" fillId="2" borderId="1" xfId="0" applyNumberFormat="1" applyFont="1" applyFill="1" applyBorder="1" applyAlignment="1">
      <alignment vertical="center" wrapText="1"/>
    </xf>
    <xf numFmtId="0" fontId="7" fillId="2" borderId="0" xfId="0" applyFont="1" applyFill="1" applyAlignment="1">
      <alignment wrapText="1"/>
    </xf>
    <xf numFmtId="0" fontId="7" fillId="2" borderId="5" xfId="0" applyFont="1" applyFill="1" applyBorder="1" applyAlignment="1">
      <alignment wrapText="1"/>
    </xf>
    <xf numFmtId="0" fontId="7" fillId="2" borderId="0" xfId="0" applyFont="1" applyFill="1" applyAlignment="1">
      <alignment horizontal="left" vertical="center" wrapText="1"/>
    </xf>
    <xf numFmtId="0" fontId="7" fillId="0" borderId="1" xfId="0" applyFont="1" applyBorder="1" applyAlignment="1">
      <alignment horizontal="center" vertical="center" wrapText="1"/>
    </xf>
    <xf numFmtId="181" fontId="7" fillId="2" borderId="1" xfId="0" applyNumberFormat="1" applyFont="1" applyFill="1" applyBorder="1" applyAlignment="1">
      <alignment vertical="center" wrapText="1"/>
    </xf>
    <xf numFmtId="182" fontId="7" fillId="2" borderId="1" xfId="0" applyNumberFormat="1" applyFont="1" applyFill="1" applyBorder="1" applyAlignment="1">
      <alignment vertical="center" wrapText="1"/>
    </xf>
    <xf numFmtId="183" fontId="7" fillId="2" borderId="1" xfId="0" applyNumberFormat="1" applyFont="1" applyFill="1" applyBorder="1" applyAlignment="1">
      <alignment vertical="center" wrapText="1"/>
    </xf>
    <xf numFmtId="178" fontId="7" fillId="2" borderId="1" xfId="0" applyNumberFormat="1" applyFont="1" applyFill="1" applyBorder="1" applyAlignment="1">
      <alignment horizontal="right" vertical="center" wrapText="1"/>
    </xf>
    <xf numFmtId="184" fontId="7" fillId="2" borderId="1" xfId="0" applyNumberFormat="1" applyFont="1" applyFill="1" applyBorder="1" applyAlignment="1">
      <alignment vertical="center" wrapText="1"/>
    </xf>
    <xf numFmtId="185" fontId="7" fillId="2" borderId="1" xfId="0" applyNumberFormat="1" applyFont="1" applyFill="1" applyBorder="1" applyAlignment="1">
      <alignment vertical="center" wrapText="1"/>
    </xf>
    <xf numFmtId="186" fontId="7" fillId="2" borderId="1" xfId="0" applyNumberFormat="1" applyFont="1" applyFill="1" applyBorder="1" applyAlignment="1">
      <alignment vertical="center" wrapText="1"/>
    </xf>
    <xf numFmtId="0" fontId="13" fillId="0" borderId="0" xfId="0" applyFont="1"/>
    <xf numFmtId="0" fontId="7" fillId="5" borderId="1" xfId="0" applyFont="1" applyFill="1" applyBorder="1" applyAlignment="1">
      <alignment vertical="center" wrapText="1"/>
    </xf>
    <xf numFmtId="178" fontId="7" fillId="5" borderId="1" xfId="0" applyNumberFormat="1" applyFont="1" applyFill="1" applyBorder="1" applyAlignment="1">
      <alignment vertical="center" wrapText="1"/>
    </xf>
    <xf numFmtId="38" fontId="7" fillId="5" borderId="1" xfId="6" applyFont="1" applyFill="1" applyBorder="1" applyAlignment="1">
      <alignment vertical="center" wrapText="1"/>
    </xf>
    <xf numFmtId="0" fontId="15" fillId="0" borderId="0" xfId="0" applyFont="1"/>
    <xf numFmtId="0" fontId="7" fillId="2" borderId="0" xfId="0" applyFont="1" applyFill="1" applyAlignment="1">
      <alignment vertical="center"/>
    </xf>
    <xf numFmtId="0" fontId="17" fillId="2" borderId="0" xfId="0" applyFont="1" applyFill="1" applyAlignment="1">
      <alignment vertical="center" wrapText="1"/>
    </xf>
    <xf numFmtId="0" fontId="0" fillId="5" borderId="0" xfId="0" applyFill="1"/>
    <xf numFmtId="0" fontId="16" fillId="5" borderId="0" xfId="0" applyFont="1" applyFill="1" applyAlignment="1">
      <alignment vertical="center" wrapText="1"/>
    </xf>
    <xf numFmtId="0" fontId="18" fillId="5" borderId="0" xfId="0" applyFont="1" applyFill="1" applyAlignment="1">
      <alignment vertical="center" wrapText="1"/>
    </xf>
    <xf numFmtId="187" fontId="7" fillId="2" borderId="1" xfId="6" applyNumberFormat="1" applyFont="1" applyFill="1" applyBorder="1" applyAlignment="1">
      <alignment vertical="center" wrapText="1"/>
    </xf>
    <xf numFmtId="176" fontId="7" fillId="2" borderId="1" xfId="0" applyNumberFormat="1" applyFont="1" applyFill="1" applyBorder="1" applyAlignment="1">
      <alignment horizontal="right" vertical="center" wrapText="1"/>
    </xf>
    <xf numFmtId="179" fontId="7" fillId="5" borderId="1" xfId="0" applyNumberFormat="1" applyFont="1" applyFill="1" applyBorder="1" applyAlignment="1">
      <alignment vertical="center" wrapText="1"/>
    </xf>
    <xf numFmtId="180" fontId="7" fillId="5" borderId="1" xfId="0" applyNumberFormat="1" applyFont="1" applyFill="1" applyBorder="1" applyAlignment="1">
      <alignment vertical="center" wrapText="1"/>
    </xf>
    <xf numFmtId="179" fontId="13" fillId="2" borderId="1" xfId="0" applyNumberFormat="1" applyFont="1" applyFill="1" applyBorder="1" applyAlignment="1">
      <alignment vertical="center" wrapText="1"/>
    </xf>
    <xf numFmtId="38" fontId="7" fillId="2" borderId="1" xfId="6" applyFont="1" applyFill="1" applyBorder="1" applyAlignment="1">
      <alignment vertical="center" wrapText="1"/>
    </xf>
    <xf numFmtId="0" fontId="7" fillId="2" borderId="6" xfId="0" applyFont="1" applyFill="1" applyBorder="1" applyAlignment="1">
      <alignment vertical="center" wrapText="1"/>
    </xf>
    <xf numFmtId="0" fontId="7" fillId="2" borderId="10" xfId="0" applyFont="1" applyFill="1" applyBorder="1" applyAlignment="1">
      <alignment vertical="center" wrapText="1"/>
    </xf>
    <xf numFmtId="0" fontId="7" fillId="2" borderId="10" xfId="0" applyFont="1" applyFill="1" applyBorder="1" applyAlignment="1">
      <alignment horizontal="left" vertical="center" wrapText="1"/>
    </xf>
    <xf numFmtId="180" fontId="7" fillId="2" borderId="10" xfId="0" applyNumberFormat="1" applyFont="1" applyFill="1" applyBorder="1" applyAlignment="1">
      <alignment vertical="center" wrapText="1"/>
    </xf>
    <xf numFmtId="0" fontId="7" fillId="2" borderId="10" xfId="0" applyFont="1" applyFill="1" applyBorder="1" applyAlignment="1">
      <alignment wrapText="1"/>
    </xf>
    <xf numFmtId="0" fontId="7" fillId="0" borderId="1" xfId="0" applyFont="1" applyBorder="1" applyAlignment="1">
      <alignment horizontal="left" vertical="center" wrapText="1"/>
    </xf>
    <xf numFmtId="40" fontId="7" fillId="2" borderId="1" xfId="6" applyNumberFormat="1" applyFont="1" applyFill="1" applyBorder="1" applyAlignment="1">
      <alignment vertical="center" wrapText="1"/>
    </xf>
    <xf numFmtId="0" fontId="7" fillId="2" borderId="6" xfId="0" applyFont="1" applyFill="1" applyBorder="1" applyAlignment="1">
      <alignment horizontal="left" vertical="center" wrapText="1"/>
    </xf>
    <xf numFmtId="0" fontId="7" fillId="2" borderId="6" xfId="0" applyFont="1" applyFill="1" applyBorder="1" applyAlignment="1">
      <alignment wrapText="1"/>
    </xf>
    <xf numFmtId="0" fontId="7" fillId="2" borderId="6" xfId="0" applyFont="1" applyFill="1" applyBorder="1" applyAlignment="1">
      <alignment horizontal="center" vertical="center" wrapText="1"/>
    </xf>
    <xf numFmtId="179" fontId="7" fillId="2" borderId="6" xfId="0" applyNumberFormat="1" applyFont="1" applyFill="1" applyBorder="1" applyAlignment="1">
      <alignment vertical="center" wrapText="1"/>
    </xf>
    <xf numFmtId="0" fontId="13" fillId="5" borderId="0" xfId="0" applyFont="1" applyFill="1"/>
    <xf numFmtId="0" fontId="15" fillId="5" borderId="0" xfId="0" applyFont="1" applyFill="1"/>
    <xf numFmtId="0" fontId="7" fillId="5" borderId="0" xfId="0" applyFont="1" applyFill="1" applyAlignment="1">
      <alignment wrapText="1"/>
    </xf>
    <xf numFmtId="179" fontId="7" fillId="2" borderId="0" xfId="0" applyNumberFormat="1" applyFont="1" applyFill="1" applyAlignment="1">
      <alignment vertical="center" wrapText="1"/>
    </xf>
    <xf numFmtId="181" fontId="7" fillId="2" borderId="0" xfId="0" applyNumberFormat="1" applyFont="1" applyFill="1" applyAlignment="1">
      <alignment vertical="center" wrapText="1"/>
    </xf>
    <xf numFmtId="40" fontId="7" fillId="5" borderId="1" xfId="6" applyNumberFormat="1" applyFont="1" applyFill="1" applyBorder="1" applyAlignment="1">
      <alignment vertical="center" wrapText="1"/>
    </xf>
    <xf numFmtId="188" fontId="7" fillId="2" borderId="1" xfId="6" applyNumberFormat="1" applyFont="1" applyFill="1" applyBorder="1" applyAlignment="1">
      <alignment vertical="center" wrapText="1"/>
    </xf>
    <xf numFmtId="0" fontId="8" fillId="3" borderId="0" xfId="0" applyFont="1" applyFill="1" applyAlignment="1">
      <alignment vertical="center" wrapText="1"/>
    </xf>
    <xf numFmtId="0" fontId="5" fillId="2" borderId="0" xfId="0" applyFont="1" applyFill="1" applyAlignment="1">
      <alignment wrapText="1"/>
    </xf>
    <xf numFmtId="0" fontId="7" fillId="2" borderId="0" xfId="0" applyFont="1" applyFill="1" applyAlignment="1">
      <alignment vertical="center" wrapText="1"/>
    </xf>
    <xf numFmtId="0" fontId="8" fillId="3" borderId="0" xfId="0" applyFont="1" applyFill="1" applyAlignment="1">
      <alignment vertical="center" wrapText="1"/>
    </xf>
    <xf numFmtId="0" fontId="11" fillId="2" borderId="0" xfId="5" applyFill="1" applyAlignment="1">
      <alignment vertical="center" wrapText="1"/>
    </xf>
    <xf numFmtId="0" fontId="0" fillId="0" borderId="0" xfId="0"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2"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7" fillId="2" borderId="9" xfId="0" applyFont="1" applyFill="1" applyBorder="1" applyAlignment="1">
      <alignment horizontal="left" vertical="center" wrapText="1"/>
    </xf>
    <xf numFmtId="0" fontId="7" fillId="2" borderId="7" xfId="0" applyFont="1" applyFill="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7" fillId="2" borderId="9" xfId="0" applyFont="1" applyFill="1" applyBorder="1" applyAlignment="1">
      <alignment vertical="center" wrapText="1"/>
    </xf>
    <xf numFmtId="0" fontId="7" fillId="2" borderId="8" xfId="0" applyFont="1" applyFill="1" applyBorder="1" applyAlignment="1">
      <alignment vertical="center" wrapText="1"/>
    </xf>
    <xf numFmtId="0" fontId="7" fillId="2" borderId="11" xfId="0" applyFont="1" applyFill="1" applyBorder="1" applyAlignment="1">
      <alignment horizontal="left" vertical="center" wrapText="1"/>
    </xf>
    <xf numFmtId="0" fontId="14" fillId="2" borderId="0" xfId="0" applyFont="1" applyFill="1" applyAlignment="1">
      <alignment vertical="center" wrapText="1"/>
    </xf>
    <xf numFmtId="0" fontId="7" fillId="2" borderId="0" xfId="0" applyFont="1" applyFill="1" applyAlignment="1">
      <alignment wrapText="1"/>
    </xf>
    <xf numFmtId="0" fontId="11" fillId="0" borderId="0" xfId="5" applyAlignment="1">
      <alignment horizontal="left" vertical="center"/>
    </xf>
    <xf numFmtId="0" fontId="7" fillId="2" borderId="8" xfId="0" applyFont="1" applyFill="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7" fillId="2" borderId="3" xfId="0" applyFont="1" applyFill="1" applyBorder="1" applyAlignment="1">
      <alignment vertical="center" wrapText="1"/>
    </xf>
    <xf numFmtId="0" fontId="0" fillId="0" borderId="4" xfId="0"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0" fillId="0" borderId="9" xfId="0"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1" fillId="2" borderId="0" xfId="5" applyFill="1" applyBorder="1" applyAlignment="1">
      <alignment vertical="center" wrapText="1"/>
    </xf>
  </cellXfs>
  <cellStyles count="8">
    <cellStyle name="Heading 1" xfId="2" xr:uid="{00000000-0005-0000-0000-000002000000}"/>
    <cellStyle name="Heading 2" xfId="3" xr:uid="{00000000-0005-0000-0000-000003000000}"/>
    <cellStyle name="Heading 3" xfId="4" xr:uid="{00000000-0005-0000-0000-000004000000}"/>
    <cellStyle name="Hyperlink" xfId="5" xr:uid="{00000000-000B-0000-0000-000008000000}"/>
    <cellStyle name="Normal" xfId="7" xr:uid="{B62514E7-8F75-4EF8-AADB-3FCAA3E4BE3D}"/>
    <cellStyle name="Table (Normal)" xfId="1" xr:uid="{00000000-0005-0000-0000-000001000000}"/>
    <cellStyle name="桁区切り" xfId="6" builtinId="6"/>
    <cellStyle name="標準"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oya.com/sustainability/environment/philosophy/" TargetMode="External"/><Relationship Id="rId2" Type="http://schemas.openxmlformats.org/officeDocument/2006/relationships/hyperlink" Target="https://www.hoya.com/en/sustainability/philosophy/" TargetMode="External"/><Relationship Id="rId1" Type="http://schemas.openxmlformats.org/officeDocument/2006/relationships/hyperlink" Target="https://www.hoya.com/sustainability/philosophy/" TargetMode="External"/><Relationship Id="rId5" Type="http://schemas.openxmlformats.org/officeDocument/2006/relationships/printerSettings" Target="../printerSettings/printerSettings1.bin"/><Relationship Id="rId4" Type="http://schemas.openxmlformats.org/officeDocument/2006/relationships/hyperlink" Target="https://www.hoya.com/en/sustainability/environment/philosoph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oya.com/sustainability/society/product-safety/" TargetMode="External"/><Relationship Id="rId13" Type="http://schemas.openxmlformats.org/officeDocument/2006/relationships/hyperlink" Target="https://www.hoya.com/wp-content/uploads/2025/09/HOYAGroupModernSlaveryStatement2025_0930.pdf" TargetMode="External"/><Relationship Id="rId18" Type="http://schemas.openxmlformats.org/officeDocument/2006/relationships/printerSettings" Target="../printerSettings/printerSettings2.bin"/><Relationship Id="rId3" Type="http://schemas.openxmlformats.org/officeDocument/2006/relationships/hyperlink" Target="https://www.hoya.com/wp-content/uploads/2024/11/DD-Policy_Japanese_20241031.pdf" TargetMode="External"/><Relationship Id="rId7" Type="http://schemas.openxmlformats.org/officeDocument/2006/relationships/hyperlink" Target="https://www.hoya.com/en/sustainability/society/product-safety/" TargetMode="External"/><Relationship Id="rId12" Type="http://schemas.openxmlformats.org/officeDocument/2006/relationships/hyperlink" Target="https://www.hoya.com/wp-content/uploads/2025/02/Supplier-CoC_JP_ver.2.1_20250205.pdf" TargetMode="External"/><Relationship Id="rId17" Type="http://schemas.openxmlformats.org/officeDocument/2006/relationships/hyperlink" Target="https://www.hoya.com/wp-content/uploads/2026/06/ISO-Certification-status_2026May.pdf" TargetMode="External"/><Relationship Id="rId2" Type="http://schemas.openxmlformats.org/officeDocument/2006/relationships/hyperlink" Target="https://www.hoya.com/wp-content/uploads/2022/11/HOYA_Human-Rights-Policy_2210127.pdf" TargetMode="External"/><Relationship Id="rId16" Type="http://schemas.openxmlformats.org/officeDocument/2006/relationships/hyperlink" Target="https://www.hoya.com/wp-content/uploads/2025/11/HOYA-ABAC-Policy_ENG_20251031.pdf" TargetMode="External"/><Relationship Id="rId1" Type="http://schemas.openxmlformats.org/officeDocument/2006/relationships/hyperlink" Target="https://www.hoya.com/wp-content/uploads/2022/11/HOYA_Human-Rights-Policy_JP_2210127.pdf" TargetMode="External"/><Relationship Id="rId6" Type="http://schemas.openxmlformats.org/officeDocument/2006/relationships/hyperlink" Target="https://www.hoya.com/en/sustainability/society/safety-health/" TargetMode="External"/><Relationship Id="rId11" Type="http://schemas.openxmlformats.org/officeDocument/2006/relationships/hyperlink" Target="https://www.hoya.com/en/sustainability/society/supplier/" TargetMode="External"/><Relationship Id="rId5" Type="http://schemas.openxmlformats.org/officeDocument/2006/relationships/hyperlink" Target="https://www.hoya.com/sustainability/society/health/" TargetMode="External"/><Relationship Id="rId15" Type="http://schemas.openxmlformats.org/officeDocument/2006/relationships/hyperlink" Target="https://www.hoya.com/wp-content/uploads/2025/11/HOYA-ABAC-Policy-JP_20251031.pdf" TargetMode="External"/><Relationship Id="rId10" Type="http://schemas.openxmlformats.org/officeDocument/2006/relationships/hyperlink" Target="https://www.hoya.com/wp-content/uploads/2025/02/Supplier-CoC_JP_ver.2.1_20250205.pdf" TargetMode="External"/><Relationship Id="rId4" Type="http://schemas.openxmlformats.org/officeDocument/2006/relationships/hyperlink" Target="https://www.hoya.com/wp-content/uploads/2024/11/DD-Policy_English_20241031.pdf" TargetMode="External"/><Relationship Id="rId9" Type="http://schemas.openxmlformats.org/officeDocument/2006/relationships/hyperlink" Target="https://www.hoya.com/wp-content/uploads/2025/02/Supplier-CoC_JP_ver.2.1_20250205.pdf" TargetMode="External"/><Relationship Id="rId14" Type="http://schemas.openxmlformats.org/officeDocument/2006/relationships/hyperlink" Target="https://www.hoya.com/en/company/guidelin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oya.com/en/sustainability/governance/thinking/" TargetMode="External"/><Relationship Id="rId1" Type="http://schemas.openxmlformats.org/officeDocument/2006/relationships/hyperlink" Target="https://www.hoya.com/sustainability/governance/thin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22"/>
  <sheetViews>
    <sheetView tabSelected="1" showRuler="0" zoomScale="80" zoomScaleNormal="80" zoomScaleSheetLayoutView="90" workbookViewId="0">
      <selection activeCell="J17" sqref="J17"/>
    </sheetView>
  </sheetViews>
  <sheetFormatPr defaultColWidth="13.453125" defaultRowHeight="12.5" x14ac:dyDescent="0.25"/>
  <cols>
    <col min="1" max="1" width="20.453125" customWidth="1"/>
    <col min="2" max="2" width="72.453125" customWidth="1"/>
    <col min="3" max="3" width="19.54296875" customWidth="1"/>
    <col min="4" max="4" width="24.453125" customWidth="1"/>
    <col min="10" max="10" width="40.453125" customWidth="1"/>
    <col min="11" max="35" width="13.453125" style="37"/>
  </cols>
  <sheetData>
    <row r="1" spans="1:10" ht="27.65" customHeight="1" x14ac:dyDescent="0.55000000000000004">
      <c r="A1" s="65" t="s">
        <v>0</v>
      </c>
      <c r="B1" s="65"/>
      <c r="C1" s="65"/>
      <c r="D1" s="65"/>
      <c r="E1" s="19"/>
      <c r="F1" s="19"/>
      <c r="G1" s="19"/>
      <c r="H1" s="19"/>
      <c r="I1" s="19"/>
      <c r="J1" s="2" t="s">
        <v>277</v>
      </c>
    </row>
    <row r="2" spans="1:10" ht="15" customHeight="1" x14ac:dyDescent="0.25">
      <c r="A2" s="1"/>
      <c r="B2" s="1" t="s">
        <v>1</v>
      </c>
      <c r="C2" s="1" t="s">
        <v>2</v>
      </c>
      <c r="D2" s="68" t="s">
        <v>3</v>
      </c>
      <c r="E2" s="66"/>
      <c r="F2" s="69"/>
      <c r="G2" s="69"/>
      <c r="H2" s="69"/>
      <c r="I2" s="69"/>
      <c r="J2" s="1"/>
    </row>
    <row r="3" spans="1:10" ht="15" customHeight="1" x14ac:dyDescent="0.25">
      <c r="A3" s="1"/>
      <c r="B3" s="1" t="s">
        <v>4</v>
      </c>
      <c r="C3" s="1" t="s">
        <v>5</v>
      </c>
      <c r="D3" s="68" t="s">
        <v>6</v>
      </c>
      <c r="E3" s="66"/>
      <c r="F3" s="66"/>
      <c r="G3" s="69"/>
      <c r="H3" s="69"/>
      <c r="I3" s="69"/>
      <c r="J3" s="1"/>
    </row>
    <row r="4" spans="1:10" ht="27.65" customHeight="1" x14ac:dyDescent="0.25">
      <c r="A4" s="67" t="s">
        <v>7</v>
      </c>
      <c r="B4" s="67"/>
      <c r="C4" s="67"/>
      <c r="D4" s="67"/>
      <c r="E4" s="67"/>
      <c r="F4" s="67"/>
      <c r="G4" s="67"/>
      <c r="H4" s="67"/>
      <c r="I4" s="67"/>
      <c r="J4" s="67"/>
    </row>
    <row r="5" spans="1:10" ht="15" customHeight="1" x14ac:dyDescent="0.25">
      <c r="A5" s="1"/>
      <c r="B5" s="1"/>
      <c r="C5" s="1"/>
      <c r="D5" s="1"/>
      <c r="E5" s="66"/>
      <c r="F5" s="66"/>
      <c r="G5" s="66"/>
      <c r="H5" s="1"/>
      <c r="I5" s="1"/>
      <c r="J5" s="1"/>
    </row>
    <row r="6" spans="1:10" ht="15" customHeight="1" x14ac:dyDescent="0.25">
      <c r="A6" s="1"/>
      <c r="B6" s="1" t="s">
        <v>8</v>
      </c>
      <c r="C6" s="1" t="s">
        <v>2</v>
      </c>
      <c r="D6" s="68" t="s">
        <v>9</v>
      </c>
      <c r="E6" s="66"/>
      <c r="F6" s="66"/>
      <c r="G6" s="69"/>
      <c r="H6" s="69"/>
      <c r="I6" s="69"/>
      <c r="J6" s="1"/>
    </row>
    <row r="7" spans="1:10" ht="15" customHeight="1" x14ac:dyDescent="0.25">
      <c r="A7" s="1"/>
      <c r="B7" s="1" t="s">
        <v>10</v>
      </c>
      <c r="C7" s="1" t="s">
        <v>5</v>
      </c>
      <c r="D7" s="68" t="s">
        <v>11</v>
      </c>
      <c r="E7" s="69"/>
      <c r="F7" s="69"/>
      <c r="G7" s="69"/>
      <c r="H7" s="69"/>
      <c r="I7" s="38">
        <v>947.74900000000002</v>
      </c>
      <c r="J7" s="39"/>
    </row>
    <row r="8" spans="1:10" ht="15" customHeight="1" x14ac:dyDescent="0.3">
      <c r="A8" s="20"/>
      <c r="B8" s="20"/>
      <c r="C8" s="20"/>
      <c r="D8" s="20"/>
      <c r="E8" s="20"/>
      <c r="F8" s="20"/>
      <c r="G8" s="20"/>
      <c r="H8" s="20"/>
      <c r="I8" s="20"/>
      <c r="J8" s="20"/>
    </row>
    <row r="9" spans="1:10" ht="33.65" customHeight="1" x14ac:dyDescent="0.25">
      <c r="A9" s="72" t="s">
        <v>12</v>
      </c>
      <c r="B9" s="72"/>
      <c r="C9" s="3" t="s">
        <v>13</v>
      </c>
      <c r="D9" s="3" t="s">
        <v>14</v>
      </c>
      <c r="E9" s="3" t="s">
        <v>15</v>
      </c>
      <c r="F9" s="3" t="s">
        <v>16</v>
      </c>
      <c r="G9" s="3" t="s">
        <v>17</v>
      </c>
      <c r="H9" s="3" t="s">
        <v>18</v>
      </c>
      <c r="I9" s="3" t="s">
        <v>19</v>
      </c>
      <c r="J9" s="3" t="s">
        <v>20</v>
      </c>
    </row>
    <row r="10" spans="1:10" ht="27.65" customHeight="1" x14ac:dyDescent="0.25">
      <c r="A10" s="75" t="s">
        <v>21</v>
      </c>
      <c r="B10" s="5" t="s">
        <v>25</v>
      </c>
      <c r="C10" s="6" t="s">
        <v>37</v>
      </c>
      <c r="D10" s="79" t="s">
        <v>24</v>
      </c>
      <c r="E10" s="7">
        <v>16</v>
      </c>
      <c r="F10" s="7">
        <v>13</v>
      </c>
      <c r="G10" s="7">
        <v>11</v>
      </c>
      <c r="H10" s="7">
        <v>17</v>
      </c>
      <c r="I10" s="7">
        <v>18</v>
      </c>
      <c r="J10" s="6"/>
    </row>
    <row r="11" spans="1:10" ht="27.65" customHeight="1" x14ac:dyDescent="0.25">
      <c r="A11" s="76"/>
      <c r="B11" s="5" t="s">
        <v>26</v>
      </c>
      <c r="C11" s="6" t="s">
        <v>23</v>
      </c>
      <c r="D11" s="81"/>
      <c r="E11" s="3" t="s">
        <v>27</v>
      </c>
      <c r="F11" s="3" t="s">
        <v>27</v>
      </c>
      <c r="G11" s="3" t="s">
        <v>27</v>
      </c>
      <c r="H11" s="3" t="s">
        <v>27</v>
      </c>
      <c r="I11" s="7">
        <v>0.41</v>
      </c>
      <c r="J11" s="6"/>
    </row>
    <row r="12" spans="1:10" ht="27.65" customHeight="1" x14ac:dyDescent="0.25">
      <c r="A12" s="76"/>
      <c r="B12" s="5" t="s">
        <v>28</v>
      </c>
      <c r="C12" s="6" t="s">
        <v>23</v>
      </c>
      <c r="D12" s="81"/>
      <c r="E12" s="3" t="s">
        <v>27</v>
      </c>
      <c r="F12" s="3" t="s">
        <v>27</v>
      </c>
      <c r="G12" s="3" t="s">
        <v>27</v>
      </c>
      <c r="H12" s="3" t="s">
        <v>27</v>
      </c>
      <c r="I12" s="7">
        <v>1.36</v>
      </c>
      <c r="J12" s="6"/>
    </row>
    <row r="13" spans="1:10" ht="27.65" customHeight="1" x14ac:dyDescent="0.25">
      <c r="A13" s="76"/>
      <c r="B13" s="5" t="s">
        <v>29</v>
      </c>
      <c r="C13" s="6" t="s">
        <v>23</v>
      </c>
      <c r="D13" s="81"/>
      <c r="E13" s="3" t="s">
        <v>27</v>
      </c>
      <c r="F13" s="3" t="s">
        <v>27</v>
      </c>
      <c r="G13" s="3" t="s">
        <v>27</v>
      </c>
      <c r="H13" s="3" t="s">
        <v>27</v>
      </c>
      <c r="I13" s="7">
        <v>0.63</v>
      </c>
      <c r="J13" s="6"/>
    </row>
    <row r="14" spans="1:10" ht="27.65" customHeight="1" x14ac:dyDescent="0.25">
      <c r="A14" s="76"/>
      <c r="B14" s="5" t="s">
        <v>30</v>
      </c>
      <c r="C14" s="6" t="s">
        <v>23</v>
      </c>
      <c r="D14" s="81"/>
      <c r="E14" s="3" t="s">
        <v>27</v>
      </c>
      <c r="F14" s="3" t="s">
        <v>27</v>
      </c>
      <c r="G14" s="3" t="s">
        <v>27</v>
      </c>
      <c r="H14" s="3" t="s">
        <v>27</v>
      </c>
      <c r="I14" s="7">
        <v>1.91</v>
      </c>
      <c r="J14" s="6"/>
    </row>
    <row r="15" spans="1:10" ht="27.65" customHeight="1" x14ac:dyDescent="0.25">
      <c r="A15" s="76"/>
      <c r="B15" s="5" t="s">
        <v>31</v>
      </c>
      <c r="C15" s="6" t="s">
        <v>23</v>
      </c>
      <c r="D15" s="81"/>
      <c r="E15" s="3" t="s">
        <v>27</v>
      </c>
      <c r="F15" s="3" t="s">
        <v>27</v>
      </c>
      <c r="G15" s="3" t="s">
        <v>27</v>
      </c>
      <c r="H15" s="3" t="s">
        <v>27</v>
      </c>
      <c r="I15" s="7">
        <v>1E-3</v>
      </c>
      <c r="J15" s="6"/>
    </row>
    <row r="16" spans="1:10" ht="27.65" customHeight="1" x14ac:dyDescent="0.25">
      <c r="A16" s="76"/>
      <c r="B16" s="5" t="s">
        <v>32</v>
      </c>
      <c r="C16" s="6" t="s">
        <v>23</v>
      </c>
      <c r="D16" s="81"/>
      <c r="E16" s="3" t="s">
        <v>33</v>
      </c>
      <c r="F16" s="3" t="s">
        <v>27</v>
      </c>
      <c r="G16" s="3" t="s">
        <v>27</v>
      </c>
      <c r="H16" s="3" t="s">
        <v>27</v>
      </c>
      <c r="I16" s="7">
        <v>0.61</v>
      </c>
      <c r="J16" s="6"/>
    </row>
    <row r="17" spans="1:10" ht="27.65" customHeight="1" x14ac:dyDescent="0.25">
      <c r="A17" s="76"/>
      <c r="B17" s="5" t="s">
        <v>34</v>
      </c>
      <c r="C17" s="6" t="s">
        <v>23</v>
      </c>
      <c r="D17" s="81"/>
      <c r="E17" s="3" t="s">
        <v>27</v>
      </c>
      <c r="F17" s="3" t="s">
        <v>27</v>
      </c>
      <c r="G17" s="3" t="s">
        <v>27</v>
      </c>
      <c r="H17" s="3" t="s">
        <v>27</v>
      </c>
      <c r="I17" s="7">
        <v>0</v>
      </c>
      <c r="J17" s="6"/>
    </row>
    <row r="18" spans="1:10" ht="27.65" customHeight="1" x14ac:dyDescent="0.25">
      <c r="A18" s="77"/>
      <c r="B18" s="5" t="s">
        <v>22</v>
      </c>
      <c r="C18" s="6" t="s">
        <v>23</v>
      </c>
      <c r="D18" s="80"/>
      <c r="E18" s="7">
        <v>16</v>
      </c>
      <c r="F18" s="7">
        <v>13</v>
      </c>
      <c r="G18" s="7">
        <v>11</v>
      </c>
      <c r="H18" s="7">
        <v>17</v>
      </c>
      <c r="I18" s="7">
        <f>SUM(I10:I17)</f>
        <v>22.920999999999999</v>
      </c>
      <c r="J18" s="6"/>
    </row>
    <row r="19" spans="1:10" ht="27.65" customHeight="1" x14ac:dyDescent="0.25">
      <c r="A19" s="75" t="s">
        <v>35</v>
      </c>
      <c r="B19" s="5" t="s">
        <v>36</v>
      </c>
      <c r="C19" s="79" t="s">
        <v>37</v>
      </c>
      <c r="D19" s="79" t="s">
        <v>24</v>
      </c>
      <c r="E19" s="7">
        <v>506</v>
      </c>
      <c r="F19" s="7">
        <v>486</v>
      </c>
      <c r="G19" s="7">
        <v>392</v>
      </c>
      <c r="H19" s="7">
        <v>387</v>
      </c>
      <c r="I19" s="7">
        <v>347.16</v>
      </c>
      <c r="J19" s="6"/>
    </row>
    <row r="20" spans="1:10" ht="27.65" customHeight="1" x14ac:dyDescent="0.25">
      <c r="A20" s="78"/>
      <c r="B20" s="5" t="s">
        <v>38</v>
      </c>
      <c r="C20" s="80"/>
      <c r="D20" s="82"/>
      <c r="E20" s="7">
        <v>507</v>
      </c>
      <c r="F20" s="7">
        <v>470</v>
      </c>
      <c r="G20" s="7">
        <v>447</v>
      </c>
      <c r="H20" s="7">
        <v>469</v>
      </c>
      <c r="I20" s="7">
        <v>460.39</v>
      </c>
      <c r="J20" s="6"/>
    </row>
    <row r="21" spans="1:10" ht="27.65" customHeight="1" x14ac:dyDescent="0.25">
      <c r="A21" s="70" t="s">
        <v>39</v>
      </c>
      <c r="B21" s="70"/>
      <c r="C21" s="6" t="s">
        <v>23</v>
      </c>
      <c r="D21" s="6" t="s">
        <v>40</v>
      </c>
      <c r="E21" s="7">
        <v>522</v>
      </c>
      <c r="F21" s="7">
        <v>499</v>
      </c>
      <c r="G21" s="7">
        <v>403</v>
      </c>
      <c r="H21" s="7">
        <v>403.86399999999998</v>
      </c>
      <c r="I21" s="7">
        <f>I18+I19</f>
        <v>370.08100000000002</v>
      </c>
      <c r="J21" s="6"/>
    </row>
    <row r="22" spans="1:10" ht="27.65" customHeight="1" x14ac:dyDescent="0.25">
      <c r="A22" s="73" t="s">
        <v>41</v>
      </c>
      <c r="B22" s="74"/>
      <c r="C22" s="8" t="s">
        <v>42</v>
      </c>
      <c r="D22" s="8" t="s">
        <v>40</v>
      </c>
      <c r="E22" s="9" t="s">
        <v>27</v>
      </c>
      <c r="F22" s="10">
        <v>-0.04</v>
      </c>
      <c r="G22" s="10">
        <v>-0.23</v>
      </c>
      <c r="H22" s="10">
        <v>-0.23</v>
      </c>
      <c r="I22" s="10">
        <f>(I21-E21)/E21</f>
        <v>-0.2910325670498084</v>
      </c>
      <c r="J22" s="8" t="s">
        <v>43</v>
      </c>
    </row>
    <row r="23" spans="1:10" ht="27.65" customHeight="1" x14ac:dyDescent="0.25">
      <c r="A23" s="71" t="s">
        <v>44</v>
      </c>
      <c r="B23" s="71"/>
      <c r="C23" s="6" t="s">
        <v>45</v>
      </c>
      <c r="D23" s="6" t="s">
        <v>40</v>
      </c>
      <c r="E23" s="7">
        <v>789</v>
      </c>
      <c r="F23" s="7">
        <v>689</v>
      </c>
      <c r="G23" s="7">
        <v>529</v>
      </c>
      <c r="H23" s="7">
        <v>466</v>
      </c>
      <c r="I23" s="7">
        <f>I21*1000/I7</f>
        <v>390.48418937925544</v>
      </c>
      <c r="J23" s="6"/>
    </row>
    <row r="24" spans="1:10" ht="20.149999999999999" customHeight="1" x14ac:dyDescent="0.25">
      <c r="A24" s="79" t="s">
        <v>46</v>
      </c>
      <c r="B24" s="6" t="s">
        <v>47</v>
      </c>
      <c r="C24" s="79" t="s">
        <v>48</v>
      </c>
      <c r="D24" s="79" t="s">
        <v>40</v>
      </c>
      <c r="E24" s="3" t="s">
        <v>27</v>
      </c>
      <c r="F24" s="11">
        <v>567</v>
      </c>
      <c r="G24" s="3" t="s">
        <v>27</v>
      </c>
      <c r="H24" s="11">
        <v>691.29300000000001</v>
      </c>
      <c r="I24" s="11">
        <v>651.4</v>
      </c>
      <c r="J24" s="6"/>
    </row>
    <row r="25" spans="1:10" ht="20.149999999999999" customHeight="1" x14ac:dyDescent="0.25">
      <c r="A25" s="83"/>
      <c r="B25" s="6" t="s">
        <v>49</v>
      </c>
      <c r="C25" s="83"/>
      <c r="D25" s="83"/>
      <c r="E25" s="3" t="s">
        <v>27</v>
      </c>
      <c r="F25" s="11">
        <v>18</v>
      </c>
      <c r="G25" s="11">
        <v>24</v>
      </c>
      <c r="H25" s="11">
        <v>32.646999999999998</v>
      </c>
      <c r="I25" s="11">
        <v>26.89</v>
      </c>
      <c r="J25" s="6"/>
    </row>
    <row r="26" spans="1:10" ht="27.65" customHeight="1" x14ac:dyDescent="0.25">
      <c r="A26" s="83"/>
      <c r="B26" s="6" t="s">
        <v>50</v>
      </c>
      <c r="C26" s="83"/>
      <c r="D26" s="83"/>
      <c r="E26" s="3" t="s">
        <v>27</v>
      </c>
      <c r="F26" s="11">
        <v>67</v>
      </c>
      <c r="G26" s="11">
        <v>66</v>
      </c>
      <c r="H26" s="11">
        <v>112.64700000000001</v>
      </c>
      <c r="I26" s="11">
        <v>105.25</v>
      </c>
      <c r="J26" s="6"/>
    </row>
    <row r="27" spans="1:10" ht="20.149999999999999" customHeight="1" x14ac:dyDescent="0.25">
      <c r="A27" s="83"/>
      <c r="B27" s="6" t="s">
        <v>51</v>
      </c>
      <c r="C27" s="83"/>
      <c r="D27" s="83"/>
      <c r="E27" s="3" t="s">
        <v>27</v>
      </c>
      <c r="F27" s="11">
        <v>49</v>
      </c>
      <c r="G27" s="3" t="s">
        <v>27</v>
      </c>
      <c r="H27" s="11">
        <v>71.314999999999998</v>
      </c>
      <c r="I27" s="11">
        <v>89.84</v>
      </c>
      <c r="J27" s="6"/>
    </row>
    <row r="28" spans="1:10" ht="20.149999999999999" customHeight="1" x14ac:dyDescent="0.25">
      <c r="A28" s="83"/>
      <c r="B28" s="6" t="s">
        <v>52</v>
      </c>
      <c r="C28" s="83"/>
      <c r="D28" s="83"/>
      <c r="E28" s="3" t="s">
        <v>27</v>
      </c>
      <c r="F28" s="11">
        <v>13</v>
      </c>
      <c r="G28" s="3" t="s">
        <v>27</v>
      </c>
      <c r="H28" s="11">
        <v>32.643000000000001</v>
      </c>
      <c r="I28" s="11">
        <v>38.590000000000003</v>
      </c>
      <c r="J28" s="6"/>
    </row>
    <row r="29" spans="1:10" ht="20.149999999999999" customHeight="1" x14ac:dyDescent="0.25">
      <c r="A29" s="83"/>
      <c r="B29" s="6" t="s">
        <v>53</v>
      </c>
      <c r="C29" s="83"/>
      <c r="D29" s="83"/>
      <c r="E29" s="3" t="s">
        <v>27</v>
      </c>
      <c r="F29" s="3" t="s">
        <v>27</v>
      </c>
      <c r="G29" s="3" t="s">
        <v>27</v>
      </c>
      <c r="H29" s="11">
        <v>13.47</v>
      </c>
      <c r="I29" s="11">
        <v>11.62</v>
      </c>
      <c r="J29" s="6"/>
    </row>
    <row r="30" spans="1:10" ht="20.149999999999999" customHeight="1" x14ac:dyDescent="0.25">
      <c r="A30" s="83"/>
      <c r="B30" s="6" t="s">
        <v>54</v>
      </c>
      <c r="C30" s="83"/>
      <c r="D30" s="83"/>
      <c r="E30" s="3" t="s">
        <v>27</v>
      </c>
      <c r="F30" s="3" t="s">
        <v>27</v>
      </c>
      <c r="G30" s="3" t="s">
        <v>27</v>
      </c>
      <c r="H30" s="11">
        <v>17.108000000000001</v>
      </c>
      <c r="I30" s="11">
        <v>15.28</v>
      </c>
      <c r="J30" s="6"/>
    </row>
    <row r="31" spans="1:10" ht="20.149999999999999" customHeight="1" x14ac:dyDescent="0.25">
      <c r="A31" s="83"/>
      <c r="B31" s="6" t="s">
        <v>55</v>
      </c>
      <c r="C31" s="83"/>
      <c r="D31" s="83"/>
      <c r="E31" s="3" t="s">
        <v>27</v>
      </c>
      <c r="F31" s="3" t="s">
        <v>27</v>
      </c>
      <c r="G31" s="3" t="s">
        <v>27</v>
      </c>
      <c r="H31" s="11">
        <v>0</v>
      </c>
      <c r="I31" s="11">
        <v>0</v>
      </c>
      <c r="J31" s="6"/>
    </row>
    <row r="32" spans="1:10" ht="20.149999999999999" customHeight="1" x14ac:dyDescent="0.25">
      <c r="A32" s="83"/>
      <c r="B32" s="6" t="s">
        <v>56</v>
      </c>
      <c r="C32" s="83"/>
      <c r="D32" s="83"/>
      <c r="E32" s="3" t="s">
        <v>27</v>
      </c>
      <c r="F32" s="3" t="s">
        <v>27</v>
      </c>
      <c r="G32" s="3" t="s">
        <v>27</v>
      </c>
      <c r="H32" s="11">
        <v>24.440999999999999</v>
      </c>
      <c r="I32" s="11">
        <v>16.93</v>
      </c>
      <c r="J32" s="6"/>
    </row>
    <row r="33" spans="1:35" ht="20.149999999999999" customHeight="1" x14ac:dyDescent="0.25">
      <c r="A33" s="83"/>
      <c r="B33" s="6" t="s">
        <v>57</v>
      </c>
      <c r="C33" s="83"/>
      <c r="D33" s="83"/>
      <c r="E33" s="3" t="s">
        <v>27</v>
      </c>
      <c r="F33" s="3" t="s">
        <v>27</v>
      </c>
      <c r="G33" s="3" t="s">
        <v>27</v>
      </c>
      <c r="H33" s="11">
        <v>960.23400000000004</v>
      </c>
      <c r="I33" s="11">
        <v>1000.56</v>
      </c>
      <c r="J33" s="6"/>
    </row>
    <row r="34" spans="1:35" ht="20.149999999999999" customHeight="1" x14ac:dyDescent="0.25">
      <c r="A34" s="83"/>
      <c r="B34" s="6" t="s">
        <v>58</v>
      </c>
      <c r="C34" s="83"/>
      <c r="D34" s="83"/>
      <c r="E34" s="3" t="s">
        <v>27</v>
      </c>
      <c r="F34" s="3" t="s">
        <v>27</v>
      </c>
      <c r="G34" s="3" t="s">
        <v>27</v>
      </c>
      <c r="H34" s="11">
        <v>16.46</v>
      </c>
      <c r="I34" s="11">
        <v>14.19</v>
      </c>
      <c r="J34" s="6"/>
    </row>
    <row r="35" spans="1:35" ht="20.149999999999999" customHeight="1" x14ac:dyDescent="0.25">
      <c r="A35" s="83"/>
      <c r="B35" s="6" t="s">
        <v>59</v>
      </c>
      <c r="C35" s="83"/>
      <c r="D35" s="83"/>
      <c r="E35" s="3" t="s">
        <v>27</v>
      </c>
      <c r="F35" s="3" t="s">
        <v>27</v>
      </c>
      <c r="G35" s="3" t="s">
        <v>27</v>
      </c>
      <c r="H35" s="11">
        <v>13.56</v>
      </c>
      <c r="I35" s="11">
        <v>18.12</v>
      </c>
      <c r="J35" s="6"/>
    </row>
    <row r="36" spans="1:35" ht="20.149999999999999" customHeight="1" x14ac:dyDescent="0.25">
      <c r="A36" s="83"/>
      <c r="B36" s="6" t="s">
        <v>60</v>
      </c>
      <c r="C36" s="83"/>
      <c r="D36" s="83"/>
      <c r="E36" s="3" t="s">
        <v>27</v>
      </c>
      <c r="F36" s="3" t="s">
        <v>27</v>
      </c>
      <c r="G36" s="3" t="s">
        <v>27</v>
      </c>
      <c r="H36" s="11">
        <v>0</v>
      </c>
      <c r="I36" s="11">
        <v>0</v>
      </c>
      <c r="J36" s="6"/>
    </row>
    <row r="37" spans="1:35" ht="20.149999999999999" customHeight="1" x14ac:dyDescent="0.25">
      <c r="A37" s="83"/>
      <c r="B37" s="6" t="s">
        <v>61</v>
      </c>
      <c r="C37" s="83"/>
      <c r="D37" s="83"/>
      <c r="E37" s="3" t="s">
        <v>27</v>
      </c>
      <c r="F37" s="3" t="s">
        <v>27</v>
      </c>
      <c r="G37" s="3" t="s">
        <v>27</v>
      </c>
      <c r="H37" s="11">
        <v>0</v>
      </c>
      <c r="I37" s="11">
        <v>0</v>
      </c>
      <c r="J37" s="6"/>
    </row>
    <row r="38" spans="1:35" ht="20.149999999999999" customHeight="1" x14ac:dyDescent="0.3">
      <c r="A38" s="83"/>
      <c r="B38" s="6" t="s">
        <v>62</v>
      </c>
      <c r="C38" s="83"/>
      <c r="D38" s="83"/>
      <c r="E38" s="3" t="s">
        <v>27</v>
      </c>
      <c r="F38" s="3" t="s">
        <v>27</v>
      </c>
      <c r="G38" s="3" t="s">
        <v>33</v>
      </c>
      <c r="H38" s="11">
        <v>87.257000000000005</v>
      </c>
      <c r="I38" s="11">
        <v>15.98</v>
      </c>
      <c r="J38" s="13"/>
    </row>
    <row r="39" spans="1:35" ht="20.149999999999999" customHeight="1" x14ac:dyDescent="0.3">
      <c r="A39" s="80"/>
      <c r="B39" s="6" t="s">
        <v>63</v>
      </c>
      <c r="C39" s="80"/>
      <c r="D39" s="80"/>
      <c r="E39" s="3" t="s">
        <v>27</v>
      </c>
      <c r="F39" s="3" t="s">
        <v>27</v>
      </c>
      <c r="G39" s="3" t="s">
        <v>27</v>
      </c>
      <c r="H39" s="11">
        <f>SUM(H24:H38)</f>
        <v>2073.0750000000003</v>
      </c>
      <c r="I39" s="11">
        <f>SUM(I24:I38)</f>
        <v>2004.6499999999999</v>
      </c>
      <c r="J39" s="13"/>
    </row>
    <row r="40" spans="1:35" s="30" customFormat="1" ht="27" x14ac:dyDescent="0.3">
      <c r="A40" s="84" t="s">
        <v>64</v>
      </c>
      <c r="B40" s="70"/>
      <c r="C40" s="6" t="s">
        <v>23</v>
      </c>
      <c r="D40" s="6" t="s">
        <v>40</v>
      </c>
      <c r="E40" s="3" t="s">
        <v>27</v>
      </c>
      <c r="F40" s="3" t="s">
        <v>27</v>
      </c>
      <c r="G40" s="3" t="s">
        <v>27</v>
      </c>
      <c r="H40" s="33">
        <f>H21+H39</f>
        <v>2476.9390000000003</v>
      </c>
      <c r="I40" s="33">
        <f>I21+I39</f>
        <v>2374.7309999999998</v>
      </c>
      <c r="J40" s="13"/>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row>
    <row r="41" spans="1:35" ht="20.149999999999999" customHeight="1" x14ac:dyDescent="0.25">
      <c r="A41" s="71" t="s">
        <v>65</v>
      </c>
      <c r="B41" s="6" t="s">
        <v>66</v>
      </c>
      <c r="C41" s="71" t="s">
        <v>67</v>
      </c>
      <c r="D41" s="71" t="s">
        <v>40</v>
      </c>
      <c r="E41" s="11">
        <v>4205</v>
      </c>
      <c r="F41" s="11">
        <v>2875</v>
      </c>
      <c r="G41" s="11">
        <v>1772</v>
      </c>
      <c r="H41" s="11">
        <v>7381</v>
      </c>
      <c r="I41" s="11">
        <v>8374.67</v>
      </c>
      <c r="J41" s="6"/>
    </row>
    <row r="42" spans="1:35" ht="20.149999999999999" customHeight="1" x14ac:dyDescent="0.25">
      <c r="A42" s="71"/>
      <c r="B42" s="6" t="s">
        <v>68</v>
      </c>
      <c r="C42" s="71"/>
      <c r="D42" s="71"/>
      <c r="E42" s="11">
        <v>1027</v>
      </c>
      <c r="F42" s="11">
        <v>925</v>
      </c>
      <c r="G42" s="11">
        <v>959</v>
      </c>
      <c r="H42" s="11">
        <v>573</v>
      </c>
      <c r="I42" s="11">
        <v>583.86</v>
      </c>
      <c r="J42" s="6"/>
    </row>
    <row r="43" spans="1:35" ht="20.149999999999999" customHeight="1" x14ac:dyDescent="0.25">
      <c r="A43" s="71"/>
      <c r="B43" s="6" t="s">
        <v>69</v>
      </c>
      <c r="C43" s="71"/>
      <c r="D43" s="71"/>
      <c r="E43" s="11">
        <v>6012</v>
      </c>
      <c r="F43" s="11">
        <v>7608</v>
      </c>
      <c r="G43" s="11">
        <v>6778</v>
      </c>
      <c r="H43" s="11">
        <v>18625</v>
      </c>
      <c r="I43" s="11">
        <v>19247.78</v>
      </c>
      <c r="J43" s="6"/>
    </row>
    <row r="44" spans="1:35" ht="20.149999999999999" customHeight="1" x14ac:dyDescent="0.25">
      <c r="A44" s="71"/>
      <c r="B44" s="6" t="s">
        <v>70</v>
      </c>
      <c r="C44" s="71"/>
      <c r="D44" s="71"/>
      <c r="E44" s="11">
        <v>15348</v>
      </c>
      <c r="F44" s="11">
        <v>14821</v>
      </c>
      <c r="G44" s="11">
        <v>13704</v>
      </c>
      <c r="H44" s="11">
        <v>15179</v>
      </c>
      <c r="I44" s="11">
        <v>15260.8</v>
      </c>
      <c r="J44" s="6"/>
    </row>
    <row r="45" spans="1:35" ht="20.149999999999999" customHeight="1" x14ac:dyDescent="0.25">
      <c r="A45" s="71"/>
      <c r="B45" s="6" t="s">
        <v>71</v>
      </c>
      <c r="C45" s="71"/>
      <c r="D45" s="71"/>
      <c r="E45" s="11">
        <v>470</v>
      </c>
      <c r="F45" s="11">
        <v>427</v>
      </c>
      <c r="G45" s="11">
        <v>0</v>
      </c>
      <c r="H45" s="11">
        <v>0</v>
      </c>
      <c r="I45" s="11">
        <v>0</v>
      </c>
      <c r="J45" s="6"/>
    </row>
    <row r="46" spans="1:35" ht="20.149999999999999" customHeight="1" x14ac:dyDescent="0.25">
      <c r="A46" s="71"/>
      <c r="B46" s="6" t="s">
        <v>72</v>
      </c>
      <c r="C46" s="71"/>
      <c r="D46" s="71"/>
      <c r="E46" s="11">
        <v>17570</v>
      </c>
      <c r="F46" s="11">
        <v>12048</v>
      </c>
      <c r="G46" s="11">
        <v>8518</v>
      </c>
      <c r="H46" s="11">
        <v>11576</v>
      </c>
      <c r="I46" s="11">
        <v>11860.12</v>
      </c>
      <c r="J46" s="6"/>
    </row>
    <row r="47" spans="1:35" ht="20.149999999999999" customHeight="1" x14ac:dyDescent="0.25">
      <c r="A47" s="71"/>
      <c r="B47" s="6" t="s">
        <v>73</v>
      </c>
      <c r="C47" s="71"/>
      <c r="D47" s="71"/>
      <c r="E47" s="11">
        <v>30454</v>
      </c>
      <c r="F47" s="11">
        <v>18294</v>
      </c>
      <c r="G47" s="11">
        <v>15094</v>
      </c>
      <c r="H47" s="11">
        <v>16344</v>
      </c>
      <c r="I47" s="11">
        <v>25627</v>
      </c>
      <c r="J47" s="6"/>
    </row>
    <row r="48" spans="1:35" ht="20.149999999999999" customHeight="1" x14ac:dyDescent="0.25">
      <c r="A48" s="71"/>
      <c r="B48" s="6" t="s">
        <v>74</v>
      </c>
      <c r="C48" s="71"/>
      <c r="D48" s="71"/>
      <c r="E48" s="11">
        <v>75086</v>
      </c>
      <c r="F48" s="11">
        <v>56998</v>
      </c>
      <c r="G48" s="11">
        <v>46825</v>
      </c>
      <c r="H48" s="11">
        <v>69677</v>
      </c>
      <c r="I48" s="11">
        <f>SUM(I41:I47)</f>
        <v>80954.23000000001</v>
      </c>
      <c r="J48" s="6"/>
    </row>
    <row r="49" spans="1:10" ht="27.65" customHeight="1" x14ac:dyDescent="0.25">
      <c r="A49" s="71"/>
      <c r="B49" s="6" t="s">
        <v>75</v>
      </c>
      <c r="C49" s="71"/>
      <c r="D49" s="71"/>
      <c r="E49" s="11">
        <v>934265</v>
      </c>
      <c r="F49" s="11">
        <v>878397</v>
      </c>
      <c r="G49" s="11">
        <v>762573</v>
      </c>
      <c r="H49" s="11">
        <v>775562</v>
      </c>
      <c r="I49" s="11">
        <v>695764.42</v>
      </c>
      <c r="J49" s="6"/>
    </row>
    <row r="50" spans="1:10" ht="27.65" customHeight="1" x14ac:dyDescent="0.25">
      <c r="A50" s="71"/>
      <c r="B50" s="6" t="s">
        <v>76</v>
      </c>
      <c r="C50" s="71"/>
      <c r="D50" s="71"/>
      <c r="E50" s="11">
        <v>13160</v>
      </c>
      <c r="F50" s="11">
        <v>19559</v>
      </c>
      <c r="G50" s="11">
        <v>124328</v>
      </c>
      <c r="H50" s="11">
        <v>176734</v>
      </c>
      <c r="I50" s="11">
        <v>254586.88</v>
      </c>
      <c r="J50" s="6"/>
    </row>
    <row r="51" spans="1:10" ht="20.149999999999999" customHeight="1" x14ac:dyDescent="0.25">
      <c r="A51" s="71"/>
      <c r="B51" s="6" t="s">
        <v>77</v>
      </c>
      <c r="C51" s="71"/>
      <c r="D51" s="71"/>
      <c r="E51" s="3" t="s">
        <v>27</v>
      </c>
      <c r="F51" s="11">
        <v>69</v>
      </c>
      <c r="G51" s="11">
        <v>65</v>
      </c>
      <c r="H51" s="11">
        <v>5</v>
      </c>
      <c r="I51" s="11">
        <v>0</v>
      </c>
      <c r="J51" s="6"/>
    </row>
    <row r="52" spans="1:10" ht="20.149999999999999" customHeight="1" x14ac:dyDescent="0.25">
      <c r="A52" s="71"/>
      <c r="B52" s="6" t="s">
        <v>78</v>
      </c>
      <c r="C52" s="71"/>
      <c r="D52" s="71"/>
      <c r="E52" s="3" t="s">
        <v>27</v>
      </c>
      <c r="F52" s="11">
        <v>92</v>
      </c>
      <c r="G52" s="11">
        <v>88</v>
      </c>
      <c r="H52" s="11">
        <v>72</v>
      </c>
      <c r="I52" s="11">
        <v>0</v>
      </c>
      <c r="J52" s="6"/>
    </row>
    <row r="53" spans="1:10" ht="20.149999999999999" customHeight="1" x14ac:dyDescent="0.25">
      <c r="A53" s="71"/>
      <c r="B53" s="6" t="s">
        <v>324</v>
      </c>
      <c r="C53" s="71"/>
      <c r="D53" s="71"/>
      <c r="E53" s="11">
        <v>1022511</v>
      </c>
      <c r="F53" s="11">
        <v>955115</v>
      </c>
      <c r="G53" s="11">
        <v>933878</v>
      </c>
      <c r="H53" s="11">
        <v>1022050</v>
      </c>
      <c r="I53" s="11">
        <f>SUM(I48:I52)</f>
        <v>1031305.53</v>
      </c>
      <c r="J53" s="6"/>
    </row>
    <row r="54" spans="1:10" ht="33.65" customHeight="1" x14ac:dyDescent="0.25">
      <c r="A54" s="71"/>
      <c r="B54" s="8" t="s">
        <v>79</v>
      </c>
      <c r="C54" s="8" t="s">
        <v>42</v>
      </c>
      <c r="D54" s="8" t="s">
        <v>40</v>
      </c>
      <c r="E54" s="12">
        <f t="shared" ref="E54:F54" si="0">E50/(E49+E50)</f>
        <v>1.3890281552629495E-2</v>
      </c>
      <c r="F54" s="12">
        <f t="shared" si="0"/>
        <v>2.178169086235851E-2</v>
      </c>
      <c r="G54" s="12">
        <f>G50/(G49+G50)</f>
        <v>0.14018250063986848</v>
      </c>
      <c r="H54" s="12">
        <f>H50/(H49+H50)</f>
        <v>0.18558725438309098</v>
      </c>
      <c r="I54" s="12">
        <f>I50/(I49+I50)</f>
        <v>0.26788712763374972</v>
      </c>
      <c r="J54" s="8" t="s">
        <v>80</v>
      </c>
    </row>
    <row r="55" spans="1:10" ht="27.65" customHeight="1" x14ac:dyDescent="0.3">
      <c r="A55" s="71" t="s">
        <v>81</v>
      </c>
      <c r="B55" s="6" t="s">
        <v>82</v>
      </c>
      <c r="C55" s="71" t="s">
        <v>83</v>
      </c>
      <c r="D55" s="71" t="s">
        <v>40</v>
      </c>
      <c r="E55" s="3" t="s">
        <v>33</v>
      </c>
      <c r="F55" s="11">
        <v>131.58000000000001</v>
      </c>
      <c r="G55" s="11">
        <v>249.74</v>
      </c>
      <c r="H55" s="11">
        <v>200.67</v>
      </c>
      <c r="I55" s="11">
        <v>197.70000000000002</v>
      </c>
      <c r="J55" s="13"/>
    </row>
    <row r="56" spans="1:10" ht="27.65" customHeight="1" x14ac:dyDescent="0.3">
      <c r="A56" s="71"/>
      <c r="B56" s="6" t="s">
        <v>84</v>
      </c>
      <c r="C56" s="71"/>
      <c r="D56" s="71"/>
      <c r="E56" s="3" t="s">
        <v>27</v>
      </c>
      <c r="F56" s="3" t="s">
        <v>27</v>
      </c>
      <c r="G56" s="11">
        <v>152.38</v>
      </c>
      <c r="H56" s="11">
        <v>324.77999999999997</v>
      </c>
      <c r="I56" s="11">
        <v>257.89</v>
      </c>
      <c r="J56" s="13"/>
    </row>
    <row r="57" spans="1:10" ht="20.5" customHeight="1" x14ac:dyDescent="0.25">
      <c r="A57" s="37"/>
      <c r="B57" s="37"/>
      <c r="C57" s="37"/>
      <c r="D57" s="37"/>
      <c r="E57" s="37"/>
      <c r="F57" s="37"/>
      <c r="G57" s="37"/>
      <c r="H57" s="37"/>
      <c r="I57" s="37"/>
      <c r="J57" s="37"/>
    </row>
    <row r="58" spans="1:10" ht="27.65" customHeight="1" x14ac:dyDescent="0.25">
      <c r="A58" s="71" t="s">
        <v>85</v>
      </c>
      <c r="B58" s="8" t="s">
        <v>86</v>
      </c>
      <c r="C58" s="8" t="s">
        <v>87</v>
      </c>
      <c r="D58" s="8" t="s">
        <v>40</v>
      </c>
      <c r="E58" s="14">
        <v>18639</v>
      </c>
      <c r="F58" s="14">
        <v>14504</v>
      </c>
      <c r="G58" s="14">
        <v>12538</v>
      </c>
      <c r="H58" s="14">
        <v>15678</v>
      </c>
      <c r="I58" s="14">
        <f>SUM(I59:I61)</f>
        <v>16085.32</v>
      </c>
      <c r="J58" s="8" t="s">
        <v>88</v>
      </c>
    </row>
    <row r="59" spans="1:10" ht="27.65" customHeight="1" x14ac:dyDescent="0.25">
      <c r="A59" s="71"/>
      <c r="B59" s="31" t="s">
        <v>89</v>
      </c>
      <c r="C59" s="31" t="s">
        <v>87</v>
      </c>
      <c r="D59" s="31" t="s">
        <v>40</v>
      </c>
      <c r="E59" s="3" t="s">
        <v>27</v>
      </c>
      <c r="F59" s="3" t="s">
        <v>27</v>
      </c>
      <c r="G59" s="3" t="s">
        <v>27</v>
      </c>
      <c r="H59" s="3" t="s">
        <v>27</v>
      </c>
      <c r="I59" s="32">
        <v>0</v>
      </c>
      <c r="J59" s="31"/>
    </row>
    <row r="60" spans="1:10" ht="27.65" customHeight="1" x14ac:dyDescent="0.25">
      <c r="A60" s="71"/>
      <c r="B60" s="31" t="s">
        <v>90</v>
      </c>
      <c r="C60" s="31" t="s">
        <v>87</v>
      </c>
      <c r="D60" s="31" t="s">
        <v>40</v>
      </c>
      <c r="E60" s="3" t="s">
        <v>27</v>
      </c>
      <c r="F60" s="3" t="s">
        <v>27</v>
      </c>
      <c r="G60" s="3" t="s">
        <v>27</v>
      </c>
      <c r="H60" s="3" t="s">
        <v>27</v>
      </c>
      <c r="I60" s="32">
        <v>474.47</v>
      </c>
      <c r="J60" s="31"/>
    </row>
    <row r="61" spans="1:10" ht="27.65" customHeight="1" x14ac:dyDescent="0.25">
      <c r="A61" s="71"/>
      <c r="B61" s="6" t="s">
        <v>295</v>
      </c>
      <c r="C61" s="6" t="s">
        <v>87</v>
      </c>
      <c r="D61" s="6" t="s">
        <v>40</v>
      </c>
      <c r="E61" s="3" t="s">
        <v>27</v>
      </c>
      <c r="F61" s="3" t="s">
        <v>27</v>
      </c>
      <c r="G61" s="3" t="s">
        <v>27</v>
      </c>
      <c r="H61" s="3" t="s">
        <v>27</v>
      </c>
      <c r="I61" s="11">
        <v>15610.85</v>
      </c>
      <c r="J61" s="6"/>
    </row>
    <row r="62" spans="1:10" ht="27.65" customHeight="1" x14ac:dyDescent="0.25">
      <c r="A62" s="71"/>
      <c r="B62" s="6" t="s">
        <v>91</v>
      </c>
      <c r="C62" s="6" t="s">
        <v>87</v>
      </c>
      <c r="D62" s="6" t="s">
        <v>40</v>
      </c>
      <c r="E62" s="3" t="s">
        <v>27</v>
      </c>
      <c r="F62" s="3" t="s">
        <v>27</v>
      </c>
      <c r="G62" s="3" t="s">
        <v>27</v>
      </c>
      <c r="H62" s="11">
        <v>2383.3110000000001</v>
      </c>
      <c r="I62" s="11">
        <f>I58-I63</f>
        <v>2128.1726192991991</v>
      </c>
      <c r="J62" s="6"/>
    </row>
    <row r="63" spans="1:10" ht="27.65" customHeight="1" x14ac:dyDescent="0.25">
      <c r="A63" s="71"/>
      <c r="B63" s="6" t="s">
        <v>92</v>
      </c>
      <c r="C63" s="6" t="s">
        <v>87</v>
      </c>
      <c r="D63" s="6" t="s">
        <v>40</v>
      </c>
      <c r="E63" s="3" t="s">
        <v>27</v>
      </c>
      <c r="F63" s="3" t="s">
        <v>27</v>
      </c>
      <c r="G63" s="3" t="s">
        <v>27</v>
      </c>
      <c r="H63" s="11">
        <v>13294.85</v>
      </c>
      <c r="I63" s="11">
        <f>SUM(I64:I65)</f>
        <v>13957.147380700801</v>
      </c>
      <c r="J63" s="6"/>
    </row>
    <row r="64" spans="1:10" ht="27.65" customHeight="1" x14ac:dyDescent="0.25">
      <c r="A64" s="71"/>
      <c r="B64" s="31" t="s">
        <v>93</v>
      </c>
      <c r="C64" s="31" t="s">
        <v>87</v>
      </c>
      <c r="D64" s="31" t="s">
        <v>40</v>
      </c>
      <c r="E64" s="3" t="s">
        <v>27</v>
      </c>
      <c r="F64" s="3" t="s">
        <v>27</v>
      </c>
      <c r="G64" s="3" t="s">
        <v>27</v>
      </c>
      <c r="H64" s="3" t="s">
        <v>27</v>
      </c>
      <c r="I64" s="32">
        <v>7233.78</v>
      </c>
      <c r="J64" s="31"/>
    </row>
    <row r="65" spans="1:10" ht="27.65" customHeight="1" x14ac:dyDescent="0.25">
      <c r="A65" s="71"/>
      <c r="B65" s="31" t="s">
        <v>94</v>
      </c>
      <c r="C65" s="31" t="s">
        <v>87</v>
      </c>
      <c r="D65" s="31" t="s">
        <v>40</v>
      </c>
      <c r="E65" s="3" t="s">
        <v>27</v>
      </c>
      <c r="F65" s="3" t="s">
        <v>27</v>
      </c>
      <c r="G65" s="3" t="s">
        <v>27</v>
      </c>
      <c r="H65" s="3" t="s">
        <v>27</v>
      </c>
      <c r="I65" s="32">
        <v>6723.3673807007999</v>
      </c>
      <c r="J65" s="31"/>
    </row>
    <row r="66" spans="1:10" ht="27.65" customHeight="1" x14ac:dyDescent="0.25">
      <c r="A66" s="71"/>
      <c r="B66" s="8" t="s">
        <v>95</v>
      </c>
      <c r="C66" s="8" t="s">
        <v>42</v>
      </c>
      <c r="D66" s="8" t="s">
        <v>40</v>
      </c>
      <c r="E66" s="9" t="s">
        <v>27</v>
      </c>
      <c r="F66" s="15">
        <v>0.01</v>
      </c>
      <c r="G66" s="10">
        <v>-0.06</v>
      </c>
      <c r="H66" s="10">
        <v>-0.13</v>
      </c>
      <c r="I66" s="10">
        <v>-0.16320000000000001</v>
      </c>
      <c r="J66" s="8" t="s">
        <v>96</v>
      </c>
    </row>
    <row r="67" spans="1:10" ht="39.65" customHeight="1" x14ac:dyDescent="0.3">
      <c r="A67" s="71"/>
      <c r="B67" s="6" t="s">
        <v>97</v>
      </c>
      <c r="C67" s="6" t="s">
        <v>98</v>
      </c>
      <c r="D67" s="6" t="s">
        <v>40</v>
      </c>
      <c r="E67" s="11">
        <v>28.2</v>
      </c>
      <c r="F67" s="11">
        <v>20</v>
      </c>
      <c r="G67" s="11">
        <v>16.399999999999999</v>
      </c>
      <c r="H67" s="11">
        <v>18</v>
      </c>
      <c r="I67" s="11">
        <f>I58/I7</f>
        <v>16.972130806785341</v>
      </c>
      <c r="J67" s="13"/>
    </row>
    <row r="68" spans="1:10" ht="27.65" customHeight="1" x14ac:dyDescent="0.3">
      <c r="A68" s="71"/>
      <c r="B68" s="6" t="s">
        <v>99</v>
      </c>
      <c r="C68" s="6" t="s">
        <v>42</v>
      </c>
      <c r="D68" s="6" t="s">
        <v>40</v>
      </c>
      <c r="E68" s="16">
        <v>0.3</v>
      </c>
      <c r="F68" s="16">
        <v>0.31</v>
      </c>
      <c r="G68" s="16">
        <v>0.28999999999999998</v>
      </c>
      <c r="H68" s="16">
        <v>0.28000000000000003</v>
      </c>
      <c r="I68" s="16">
        <v>0.26579999999999998</v>
      </c>
      <c r="J68" s="13"/>
    </row>
    <row r="69" spans="1:10" ht="20" customHeight="1" x14ac:dyDescent="0.25">
      <c r="A69" s="37"/>
      <c r="B69" s="37"/>
      <c r="C69" s="37"/>
      <c r="D69" s="37"/>
      <c r="E69" s="37"/>
      <c r="F69" s="37"/>
      <c r="G69" s="37"/>
      <c r="H69" s="37"/>
      <c r="I69" s="37"/>
      <c r="J69" s="37"/>
    </row>
    <row r="70" spans="1:10" ht="27.65" customHeight="1" x14ac:dyDescent="0.3">
      <c r="A70" s="71" t="s">
        <v>100</v>
      </c>
      <c r="B70" s="5" t="s">
        <v>296</v>
      </c>
      <c r="C70" s="5" t="s">
        <v>101</v>
      </c>
      <c r="D70" s="6" t="s">
        <v>40</v>
      </c>
      <c r="E70" s="11">
        <v>66480</v>
      </c>
      <c r="F70" s="11">
        <v>49228</v>
      </c>
      <c r="G70" s="11">
        <v>40563</v>
      </c>
      <c r="H70" s="11">
        <v>50427</v>
      </c>
      <c r="I70" s="11">
        <f>SUM(I71:I75)</f>
        <v>52032.520000000004</v>
      </c>
      <c r="J70" s="13"/>
    </row>
    <row r="71" spans="1:10" ht="27.65" customHeight="1" x14ac:dyDescent="0.3">
      <c r="A71" s="71"/>
      <c r="B71" s="5" t="s">
        <v>297</v>
      </c>
      <c r="C71" s="5" t="s">
        <v>101</v>
      </c>
      <c r="D71" s="6" t="s">
        <v>40</v>
      </c>
      <c r="E71" s="3" t="s">
        <v>27</v>
      </c>
      <c r="F71" s="3" t="s">
        <v>27</v>
      </c>
      <c r="G71" s="3" t="s">
        <v>27</v>
      </c>
      <c r="H71" s="3" t="s">
        <v>27</v>
      </c>
      <c r="I71" s="11">
        <v>31187.8</v>
      </c>
      <c r="J71" s="13"/>
    </row>
    <row r="72" spans="1:10" ht="27.65" customHeight="1" x14ac:dyDescent="0.3">
      <c r="A72" s="71"/>
      <c r="B72" s="5" t="s">
        <v>298</v>
      </c>
      <c r="C72" s="5" t="s">
        <v>101</v>
      </c>
      <c r="D72" s="6" t="s">
        <v>40</v>
      </c>
      <c r="E72" s="3" t="s">
        <v>27</v>
      </c>
      <c r="F72" s="3" t="s">
        <v>27</v>
      </c>
      <c r="G72" s="3" t="s">
        <v>27</v>
      </c>
      <c r="H72" s="3" t="s">
        <v>27</v>
      </c>
      <c r="I72" s="11">
        <v>3969.75</v>
      </c>
      <c r="J72" s="13"/>
    </row>
    <row r="73" spans="1:10" ht="27.65" customHeight="1" x14ac:dyDescent="0.3">
      <c r="A73" s="71"/>
      <c r="B73" s="5" t="s">
        <v>299</v>
      </c>
      <c r="C73" s="5" t="s">
        <v>101</v>
      </c>
      <c r="D73" s="6" t="s">
        <v>40</v>
      </c>
      <c r="E73" s="3" t="s">
        <v>27</v>
      </c>
      <c r="F73" s="3" t="s">
        <v>27</v>
      </c>
      <c r="G73" s="3" t="s">
        <v>27</v>
      </c>
      <c r="H73" s="3" t="s">
        <v>27</v>
      </c>
      <c r="I73" s="11">
        <v>11208.96</v>
      </c>
      <c r="J73" s="13"/>
    </row>
    <row r="74" spans="1:10" ht="27.65" customHeight="1" x14ac:dyDescent="0.3">
      <c r="A74" s="71"/>
      <c r="B74" s="5" t="s">
        <v>300</v>
      </c>
      <c r="C74" s="5" t="s">
        <v>101</v>
      </c>
      <c r="D74" s="6" t="s">
        <v>40</v>
      </c>
      <c r="E74" s="3" t="s">
        <v>27</v>
      </c>
      <c r="F74" s="3" t="s">
        <v>27</v>
      </c>
      <c r="G74" s="3" t="s">
        <v>27</v>
      </c>
      <c r="H74" s="3" t="s">
        <v>27</v>
      </c>
      <c r="I74" s="11">
        <v>2739.29</v>
      </c>
      <c r="J74" s="13"/>
    </row>
    <row r="75" spans="1:10" ht="27.65" customHeight="1" x14ac:dyDescent="0.3">
      <c r="A75" s="71"/>
      <c r="B75" s="5" t="s">
        <v>301</v>
      </c>
      <c r="C75" s="5" t="s">
        <v>101</v>
      </c>
      <c r="D75" s="6" t="s">
        <v>40</v>
      </c>
      <c r="E75" s="3" t="s">
        <v>27</v>
      </c>
      <c r="F75" s="3" t="s">
        <v>27</v>
      </c>
      <c r="G75" s="3" t="s">
        <v>27</v>
      </c>
      <c r="H75" s="3" t="s">
        <v>27</v>
      </c>
      <c r="I75" s="11">
        <v>2926.72</v>
      </c>
      <c r="J75" s="13"/>
    </row>
    <row r="76" spans="1:10" ht="27.65" customHeight="1" x14ac:dyDescent="0.25">
      <c r="A76" s="71"/>
      <c r="B76" s="17" t="s">
        <v>311</v>
      </c>
      <c r="C76" s="17" t="s">
        <v>42</v>
      </c>
      <c r="D76" s="8" t="s">
        <v>40</v>
      </c>
      <c r="E76" s="12">
        <v>0.70599999999999996</v>
      </c>
      <c r="F76" s="12">
        <v>0.70699999999999996</v>
      </c>
      <c r="G76" s="12">
        <v>0.80100000000000005</v>
      </c>
      <c r="H76" s="12">
        <v>0.79800000000000004</v>
      </c>
      <c r="I76" s="12">
        <f>(I71+I73)/I70</f>
        <v>0.81481273634257945</v>
      </c>
      <c r="J76" s="17" t="s">
        <v>325</v>
      </c>
    </row>
    <row r="77" spans="1:10" ht="27.65" customHeight="1" x14ac:dyDescent="0.3">
      <c r="A77" s="71"/>
      <c r="B77" s="5" t="s">
        <v>302</v>
      </c>
      <c r="C77" s="5" t="s">
        <v>101</v>
      </c>
      <c r="D77" s="6" t="s">
        <v>40</v>
      </c>
      <c r="E77" s="3" t="s">
        <v>27</v>
      </c>
      <c r="F77" s="3" t="s">
        <v>27</v>
      </c>
      <c r="G77" s="11">
        <v>20793</v>
      </c>
      <c r="H77" s="11">
        <v>28039</v>
      </c>
      <c r="I77" s="11">
        <f>SUM(I78:I82)</f>
        <v>28965.18</v>
      </c>
      <c r="J77" s="13"/>
    </row>
    <row r="78" spans="1:10" ht="27.65" customHeight="1" x14ac:dyDescent="0.3">
      <c r="A78" s="71"/>
      <c r="B78" s="5" t="s">
        <v>303</v>
      </c>
      <c r="C78" s="5" t="s">
        <v>101</v>
      </c>
      <c r="D78" s="6" t="s">
        <v>40</v>
      </c>
      <c r="E78" s="3" t="s">
        <v>27</v>
      </c>
      <c r="F78" s="3" t="s">
        <v>27</v>
      </c>
      <c r="G78" s="3" t="s">
        <v>27</v>
      </c>
      <c r="H78" s="3" t="s">
        <v>27</v>
      </c>
      <c r="I78" s="11">
        <v>18754.34</v>
      </c>
      <c r="J78" s="13"/>
    </row>
    <row r="79" spans="1:10" ht="27.65" customHeight="1" x14ac:dyDescent="0.3">
      <c r="A79" s="71"/>
      <c r="B79" s="5" t="s">
        <v>304</v>
      </c>
      <c r="C79" s="5" t="s">
        <v>101</v>
      </c>
      <c r="D79" s="6" t="s">
        <v>40</v>
      </c>
      <c r="E79" s="3" t="s">
        <v>27</v>
      </c>
      <c r="F79" s="3" t="s">
        <v>27</v>
      </c>
      <c r="G79" s="3" t="s">
        <v>27</v>
      </c>
      <c r="H79" s="3" t="s">
        <v>27</v>
      </c>
      <c r="I79" s="11">
        <v>2397.02</v>
      </c>
      <c r="J79" s="13"/>
    </row>
    <row r="80" spans="1:10" ht="27.65" customHeight="1" x14ac:dyDescent="0.3">
      <c r="A80" s="71"/>
      <c r="B80" s="5" t="s">
        <v>305</v>
      </c>
      <c r="C80" s="5" t="s">
        <v>101</v>
      </c>
      <c r="D80" s="6" t="s">
        <v>40</v>
      </c>
      <c r="E80" s="3" t="s">
        <v>27</v>
      </c>
      <c r="F80" s="3" t="s">
        <v>27</v>
      </c>
      <c r="G80" s="3" t="s">
        <v>27</v>
      </c>
      <c r="H80" s="3" t="s">
        <v>27</v>
      </c>
      <c r="I80" s="11">
        <v>5139.67</v>
      </c>
      <c r="J80" s="13"/>
    </row>
    <row r="81" spans="1:40" ht="27.65" customHeight="1" x14ac:dyDescent="0.3">
      <c r="A81" s="71"/>
      <c r="B81" s="5" t="s">
        <v>306</v>
      </c>
      <c r="C81" s="5" t="s">
        <v>101</v>
      </c>
      <c r="D81" s="6" t="s">
        <v>40</v>
      </c>
      <c r="E81" s="3" t="s">
        <v>27</v>
      </c>
      <c r="F81" s="3" t="s">
        <v>27</v>
      </c>
      <c r="G81" s="3" t="s">
        <v>27</v>
      </c>
      <c r="H81" s="3" t="s">
        <v>27</v>
      </c>
      <c r="I81" s="11">
        <v>1116.4000000000001</v>
      </c>
      <c r="J81" s="13"/>
    </row>
    <row r="82" spans="1:40" ht="27.65" customHeight="1" x14ac:dyDescent="0.3">
      <c r="A82" s="71"/>
      <c r="B82" s="5" t="s">
        <v>307</v>
      </c>
      <c r="C82" s="5" t="s">
        <v>101</v>
      </c>
      <c r="D82" s="6" t="s">
        <v>40</v>
      </c>
      <c r="E82" s="3" t="s">
        <v>27</v>
      </c>
      <c r="F82" s="3" t="s">
        <v>27</v>
      </c>
      <c r="G82" s="3" t="s">
        <v>27</v>
      </c>
      <c r="H82" s="3" t="s">
        <v>27</v>
      </c>
      <c r="I82" s="11">
        <v>1557.75</v>
      </c>
      <c r="J82" s="13"/>
    </row>
    <row r="83" spans="1:40" ht="27.65" customHeight="1" x14ac:dyDescent="0.3">
      <c r="A83" s="71"/>
      <c r="B83" s="5" t="s">
        <v>308</v>
      </c>
      <c r="C83" s="5" t="s">
        <v>42</v>
      </c>
      <c r="D83" s="6" t="s">
        <v>40</v>
      </c>
      <c r="E83" s="3" t="s">
        <v>27</v>
      </c>
      <c r="F83" s="3" t="s">
        <v>27</v>
      </c>
      <c r="G83" s="18">
        <v>0.79900000000000004</v>
      </c>
      <c r="H83" s="18">
        <v>0.81299999999999994</v>
      </c>
      <c r="I83" s="18">
        <f>(I78+I80)/I77</f>
        <v>0.82492185444730537</v>
      </c>
      <c r="J83" s="13"/>
    </row>
    <row r="84" spans="1:40" ht="27.65" customHeight="1" x14ac:dyDescent="0.3">
      <c r="A84" s="71"/>
      <c r="B84" s="5" t="s">
        <v>309</v>
      </c>
      <c r="C84" s="5" t="s">
        <v>101</v>
      </c>
      <c r="D84" s="6" t="s">
        <v>40</v>
      </c>
      <c r="E84" s="3" t="s">
        <v>27</v>
      </c>
      <c r="F84" s="3" t="s">
        <v>27</v>
      </c>
      <c r="G84" s="11">
        <v>8495</v>
      </c>
      <c r="H84" s="11">
        <v>8157</v>
      </c>
      <c r="I84" s="11">
        <v>8653.57</v>
      </c>
      <c r="J84" s="13"/>
    </row>
    <row r="85" spans="1:40" ht="27.65" customHeight="1" x14ac:dyDescent="0.3">
      <c r="A85" s="71"/>
      <c r="B85" s="5" t="s">
        <v>310</v>
      </c>
      <c r="C85" s="5" t="s">
        <v>42</v>
      </c>
      <c r="D85" s="6" t="s">
        <v>40</v>
      </c>
      <c r="E85" s="3" t="s">
        <v>27</v>
      </c>
      <c r="F85" s="3" t="s">
        <v>27</v>
      </c>
      <c r="G85" s="18">
        <v>0.91700000000000004</v>
      </c>
      <c r="H85" s="18">
        <v>0.85599999999999998</v>
      </c>
      <c r="I85" s="18">
        <f>7103/I84</f>
        <v>0.82081730430331068</v>
      </c>
      <c r="J85" s="13"/>
    </row>
    <row r="86" spans="1:40" ht="27.65" customHeight="1" x14ac:dyDescent="0.3">
      <c r="A86" s="46"/>
      <c r="B86" s="53"/>
      <c r="C86" s="53"/>
      <c r="D86" s="46"/>
      <c r="E86" s="55"/>
      <c r="F86" s="55"/>
      <c r="G86" s="56"/>
      <c r="H86" s="56"/>
      <c r="I86" s="56"/>
      <c r="J86" s="54"/>
    </row>
    <row r="87" spans="1:40" s="34" customFormat="1" ht="20" customHeight="1" x14ac:dyDescent="0.25">
      <c r="A87" s="85" t="s">
        <v>102</v>
      </c>
      <c r="B87" s="85"/>
      <c r="C87" s="85"/>
      <c r="D87" s="85"/>
      <c r="E87" s="85"/>
      <c r="F87" s="85"/>
      <c r="G87" s="85"/>
      <c r="H87" s="85"/>
      <c r="I87" s="85"/>
      <c r="J87" s="85"/>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row>
    <row r="88" spans="1:40" ht="20" customHeight="1" x14ac:dyDescent="0.25">
      <c r="A88" s="66" t="s">
        <v>103</v>
      </c>
      <c r="B88" s="66"/>
      <c r="C88" s="66"/>
      <c r="D88" s="66"/>
      <c r="E88" s="66"/>
      <c r="F88" s="66"/>
      <c r="G88" s="66"/>
      <c r="H88" s="66"/>
      <c r="I88" s="66"/>
      <c r="J88" s="66"/>
      <c r="AJ88" s="37"/>
      <c r="AK88" s="37"/>
      <c r="AL88" s="37"/>
      <c r="AM88" s="37"/>
      <c r="AN88" s="37"/>
    </row>
    <row r="89" spans="1:40" ht="20" customHeight="1" x14ac:dyDescent="0.25">
      <c r="A89" s="35" t="s">
        <v>339</v>
      </c>
      <c r="B89" s="1"/>
      <c r="C89" s="1"/>
      <c r="D89" s="1"/>
      <c r="E89" s="1"/>
      <c r="F89" s="1"/>
      <c r="G89" s="1"/>
      <c r="H89" s="1"/>
      <c r="I89" s="1"/>
      <c r="J89" s="1"/>
      <c r="AJ89" s="37"/>
      <c r="AK89" s="37"/>
      <c r="AL89" s="37"/>
      <c r="AM89" s="37"/>
      <c r="AN89" s="37"/>
    </row>
    <row r="90" spans="1:40" ht="20" customHeight="1" x14ac:dyDescent="0.25">
      <c r="A90" s="66" t="s">
        <v>104</v>
      </c>
      <c r="B90" s="66"/>
      <c r="C90" s="66"/>
      <c r="D90" s="66"/>
      <c r="E90" s="66"/>
      <c r="F90" s="66"/>
      <c r="G90" s="66"/>
      <c r="H90" s="66"/>
      <c r="I90" s="66"/>
      <c r="J90" s="66"/>
      <c r="AJ90" s="37"/>
      <c r="AK90" s="37"/>
      <c r="AL90" s="37"/>
      <c r="AM90" s="37"/>
      <c r="AN90" s="37"/>
    </row>
    <row r="91" spans="1:40" ht="20" customHeight="1" x14ac:dyDescent="0.25">
      <c r="A91" s="66" t="s">
        <v>105</v>
      </c>
      <c r="B91" s="66"/>
      <c r="C91" s="66"/>
      <c r="D91" s="66"/>
      <c r="E91" s="66"/>
      <c r="F91" s="66"/>
      <c r="G91" s="66"/>
      <c r="H91" s="66"/>
      <c r="I91" s="66"/>
      <c r="J91" s="66"/>
      <c r="AJ91" s="37"/>
      <c r="AK91" s="37"/>
      <c r="AL91" s="37"/>
      <c r="AM91" s="37"/>
      <c r="AN91" s="37"/>
    </row>
    <row r="92" spans="1:40" ht="20" customHeight="1" x14ac:dyDescent="0.25">
      <c r="A92" s="66" t="s">
        <v>294</v>
      </c>
      <c r="B92" s="66"/>
      <c r="C92" s="66"/>
      <c r="D92" s="66"/>
      <c r="E92" s="66"/>
      <c r="F92" s="66"/>
      <c r="G92" s="66"/>
      <c r="H92" s="66"/>
      <c r="I92" s="66"/>
      <c r="J92" s="66"/>
      <c r="AJ92" s="37"/>
      <c r="AK92" s="37"/>
      <c r="AL92" s="37"/>
      <c r="AM92" s="37"/>
      <c r="AN92" s="37"/>
    </row>
    <row r="93" spans="1:40" ht="20" customHeight="1" x14ac:dyDescent="0.25">
      <c r="A93" s="66" t="s">
        <v>106</v>
      </c>
      <c r="B93" s="66"/>
      <c r="C93" s="66"/>
      <c r="D93" s="66"/>
      <c r="E93" s="66"/>
      <c r="F93" s="66"/>
      <c r="G93" s="66"/>
      <c r="H93" s="66"/>
      <c r="I93" s="66"/>
      <c r="J93" s="66"/>
      <c r="AJ93" s="37"/>
      <c r="AK93" s="37"/>
      <c r="AL93" s="37"/>
      <c r="AM93" s="37"/>
      <c r="AN93" s="37"/>
    </row>
    <row r="94" spans="1:40" ht="20" customHeight="1" x14ac:dyDescent="0.25">
      <c r="A94" s="66" t="s">
        <v>279</v>
      </c>
      <c r="B94" s="66"/>
      <c r="C94" s="66"/>
      <c r="D94" s="66"/>
      <c r="E94" s="66"/>
      <c r="F94" s="66"/>
      <c r="G94" s="66"/>
      <c r="H94" s="66"/>
      <c r="I94" s="66"/>
      <c r="J94" s="66"/>
      <c r="AJ94" s="37"/>
      <c r="AK94" s="37"/>
      <c r="AL94" s="37"/>
      <c r="AM94" s="37"/>
      <c r="AN94" s="37"/>
    </row>
    <row r="95" spans="1:40" ht="20" customHeight="1" x14ac:dyDescent="0.25">
      <c r="A95" s="66" t="s">
        <v>107</v>
      </c>
      <c r="B95" s="66"/>
      <c r="C95" s="66"/>
      <c r="D95" s="66"/>
      <c r="E95" s="66"/>
      <c r="F95" s="66"/>
      <c r="G95" s="66"/>
      <c r="H95" s="66"/>
      <c r="I95" s="66"/>
      <c r="J95" s="66"/>
      <c r="AJ95" s="37"/>
      <c r="AK95" s="37"/>
      <c r="AL95" s="37"/>
      <c r="AM95" s="37"/>
      <c r="AN95" s="37"/>
    </row>
    <row r="96" spans="1:40" ht="20" customHeight="1" x14ac:dyDescent="0.25">
      <c r="A96" s="66" t="s">
        <v>108</v>
      </c>
      <c r="B96" s="66"/>
      <c r="C96" s="66"/>
      <c r="D96" s="66"/>
      <c r="E96" s="66"/>
      <c r="F96" s="66"/>
      <c r="G96" s="66"/>
      <c r="H96" s="66"/>
      <c r="I96" s="66"/>
      <c r="J96" s="66"/>
      <c r="AJ96" s="37"/>
      <c r="AK96" s="37"/>
      <c r="AL96" s="37"/>
      <c r="AM96" s="37"/>
      <c r="AN96" s="37"/>
    </row>
    <row r="97" spans="1:40" ht="20" customHeight="1" x14ac:dyDescent="0.25">
      <c r="A97" s="66" t="s">
        <v>109</v>
      </c>
      <c r="B97" s="66"/>
      <c r="C97" s="66"/>
      <c r="D97" s="66"/>
      <c r="E97" s="66"/>
      <c r="F97" s="66"/>
      <c r="G97" s="66"/>
      <c r="H97" s="66"/>
      <c r="I97" s="66"/>
      <c r="J97" s="66"/>
      <c r="AJ97" s="37"/>
      <c r="AK97" s="37"/>
      <c r="AL97" s="37"/>
      <c r="AM97" s="37"/>
      <c r="AN97" s="37"/>
    </row>
    <row r="98" spans="1:40" ht="20" customHeight="1" x14ac:dyDescent="0.25">
      <c r="A98" s="66" t="s">
        <v>110</v>
      </c>
      <c r="B98" s="66"/>
      <c r="C98" s="66"/>
      <c r="D98" s="66"/>
      <c r="E98" s="66"/>
      <c r="F98" s="66"/>
      <c r="G98" s="66"/>
      <c r="H98" s="66"/>
      <c r="I98" s="66"/>
      <c r="J98" s="66"/>
      <c r="AJ98" s="37"/>
      <c r="AK98" s="37"/>
      <c r="AL98" s="37"/>
      <c r="AM98" s="37"/>
      <c r="AN98" s="37"/>
    </row>
    <row r="99" spans="1:40" ht="20" customHeight="1" x14ac:dyDescent="0.25">
      <c r="A99" s="66" t="s">
        <v>111</v>
      </c>
      <c r="B99" s="66"/>
      <c r="C99" s="66"/>
      <c r="D99" s="66"/>
      <c r="E99" s="66"/>
      <c r="F99" s="66"/>
      <c r="G99" s="66"/>
      <c r="H99" s="66"/>
      <c r="I99" s="66"/>
      <c r="J99" s="66"/>
      <c r="AJ99" s="37"/>
      <c r="AK99" s="37"/>
      <c r="AL99" s="37"/>
      <c r="AM99" s="37"/>
      <c r="AN99" s="37"/>
    </row>
    <row r="100" spans="1:40" ht="20" customHeight="1" x14ac:dyDescent="0.25">
      <c r="A100" s="66" t="s">
        <v>112</v>
      </c>
      <c r="B100" s="66"/>
      <c r="C100" s="66"/>
      <c r="D100" s="66"/>
      <c r="E100" s="66"/>
      <c r="F100" s="66"/>
      <c r="G100" s="66"/>
      <c r="H100" s="66"/>
      <c r="I100" s="66"/>
      <c r="J100" s="66"/>
      <c r="AJ100" s="37"/>
      <c r="AK100" s="37"/>
      <c r="AL100" s="37"/>
      <c r="AM100" s="37"/>
      <c r="AN100" s="37"/>
    </row>
    <row r="101" spans="1:40" ht="20" customHeight="1" x14ac:dyDescent="0.25">
      <c r="A101" s="66" t="s">
        <v>113</v>
      </c>
      <c r="B101" s="66"/>
      <c r="C101" s="66"/>
      <c r="D101" s="66"/>
      <c r="E101" s="66"/>
      <c r="F101" s="1"/>
      <c r="G101" s="1"/>
      <c r="H101" s="1"/>
      <c r="I101" s="1"/>
      <c r="J101" s="1"/>
      <c r="AJ101" s="37"/>
      <c r="AK101" s="37"/>
      <c r="AL101" s="37"/>
      <c r="AM101" s="37"/>
      <c r="AN101" s="37"/>
    </row>
    <row r="102" spans="1:40" ht="20" customHeight="1" x14ac:dyDescent="0.25">
      <c r="A102" s="66" t="s">
        <v>114</v>
      </c>
      <c r="B102" s="66"/>
      <c r="C102" s="66"/>
      <c r="D102" s="66"/>
      <c r="E102" s="66"/>
      <c r="F102" s="66"/>
      <c r="G102" s="66"/>
      <c r="H102" s="66"/>
      <c r="I102" s="66"/>
      <c r="J102" s="66"/>
      <c r="AJ102" s="37"/>
      <c r="AK102" s="37"/>
      <c r="AL102" s="37"/>
      <c r="AM102" s="37"/>
      <c r="AN102" s="37"/>
    </row>
    <row r="103" spans="1:40" ht="20" customHeight="1" x14ac:dyDescent="0.25">
      <c r="A103" s="66" t="s">
        <v>115</v>
      </c>
      <c r="B103" s="66"/>
      <c r="C103" s="66"/>
      <c r="D103" s="66"/>
      <c r="E103" s="66"/>
      <c r="F103" s="66"/>
      <c r="G103" s="66"/>
      <c r="H103" s="66"/>
      <c r="I103" s="66"/>
      <c r="J103" s="66"/>
      <c r="AJ103" s="37"/>
      <c r="AK103" s="37"/>
      <c r="AL103" s="37"/>
      <c r="AM103" s="37"/>
      <c r="AN103" s="37"/>
    </row>
    <row r="104" spans="1:40" ht="20" customHeight="1" x14ac:dyDescent="0.25">
      <c r="A104" s="66" t="s">
        <v>116</v>
      </c>
      <c r="B104" s="66"/>
      <c r="C104" s="66"/>
      <c r="D104" s="66"/>
      <c r="E104" s="66"/>
      <c r="F104" s="66"/>
      <c r="G104" s="66"/>
      <c r="H104" s="66"/>
      <c r="I104" s="66"/>
      <c r="J104" s="66"/>
      <c r="AJ104" s="37"/>
      <c r="AK104" s="37"/>
      <c r="AL104" s="37"/>
      <c r="AM104" s="37"/>
      <c r="AN104" s="37"/>
    </row>
    <row r="105" spans="1:40" ht="20" customHeight="1" x14ac:dyDescent="0.25">
      <c r="A105" s="66" t="s">
        <v>117</v>
      </c>
      <c r="B105" s="66"/>
      <c r="C105" s="66"/>
      <c r="D105" s="66"/>
      <c r="E105" s="66"/>
      <c r="F105" s="66"/>
      <c r="G105" s="66"/>
      <c r="H105" s="66"/>
      <c r="I105" s="66"/>
      <c r="J105" s="66"/>
      <c r="AJ105" s="37"/>
      <c r="AK105" s="37"/>
      <c r="AL105" s="37"/>
      <c r="AM105" s="37"/>
      <c r="AN105" s="37"/>
    </row>
    <row r="106" spans="1:40" ht="20" customHeight="1" x14ac:dyDescent="0.25">
      <c r="A106" s="66" t="s">
        <v>118</v>
      </c>
      <c r="B106" s="66"/>
      <c r="C106" s="66"/>
      <c r="D106" s="66"/>
      <c r="E106" s="66"/>
      <c r="F106" s="66"/>
      <c r="G106" s="66"/>
      <c r="H106" s="66"/>
      <c r="I106" s="66"/>
      <c r="J106" s="66"/>
      <c r="AJ106" s="37"/>
      <c r="AK106" s="37"/>
      <c r="AL106" s="37"/>
      <c r="AM106" s="37"/>
      <c r="AN106" s="37"/>
    </row>
    <row r="107" spans="1:40" ht="20" customHeight="1" x14ac:dyDescent="0.25">
      <c r="A107" s="66" t="s">
        <v>119</v>
      </c>
      <c r="B107" s="66"/>
      <c r="C107" s="66"/>
      <c r="D107" s="66"/>
      <c r="E107" s="66"/>
      <c r="F107" s="66"/>
      <c r="G107" s="66"/>
      <c r="H107" s="66"/>
      <c r="I107" s="66"/>
      <c r="J107" s="66"/>
      <c r="AJ107" s="37"/>
      <c r="AK107" s="37"/>
      <c r="AL107" s="37"/>
      <c r="AM107" s="37"/>
      <c r="AN107" s="37"/>
    </row>
    <row r="108" spans="1:40" ht="20" customHeight="1" x14ac:dyDescent="0.25">
      <c r="A108" s="35" t="s">
        <v>338</v>
      </c>
      <c r="B108" s="1"/>
      <c r="C108" s="1"/>
      <c r="D108" s="1"/>
      <c r="E108" s="1"/>
      <c r="F108" s="1"/>
      <c r="G108" s="1"/>
      <c r="H108" s="1"/>
      <c r="I108" s="1"/>
      <c r="J108" s="1"/>
      <c r="AJ108" s="37"/>
      <c r="AK108" s="37"/>
      <c r="AL108" s="37"/>
      <c r="AM108" s="37"/>
      <c r="AN108" s="37"/>
    </row>
    <row r="109" spans="1:40" ht="20" customHeight="1" x14ac:dyDescent="0.25">
      <c r="A109" s="66" t="s">
        <v>120</v>
      </c>
      <c r="B109" s="66"/>
      <c r="C109" s="66"/>
      <c r="D109" s="66"/>
      <c r="E109" s="66"/>
      <c r="F109" s="66"/>
      <c r="G109" s="66"/>
      <c r="H109" s="66"/>
      <c r="I109" s="66"/>
      <c r="J109" s="66"/>
      <c r="AJ109" s="37"/>
      <c r="AK109" s="37"/>
      <c r="AL109" s="37"/>
      <c r="AM109" s="37"/>
      <c r="AN109" s="37"/>
    </row>
    <row r="110" spans="1:40" ht="20" customHeight="1" x14ac:dyDescent="0.25">
      <c r="A110" s="66" t="s">
        <v>121</v>
      </c>
      <c r="B110" s="66"/>
      <c r="C110" s="66"/>
      <c r="D110" s="66"/>
      <c r="E110" s="66"/>
      <c r="F110" s="66"/>
      <c r="G110" s="66"/>
      <c r="H110" s="66"/>
      <c r="I110" s="66"/>
      <c r="J110" s="66"/>
      <c r="AJ110" s="37"/>
      <c r="AK110" s="37"/>
      <c r="AL110" s="37"/>
      <c r="AM110" s="37"/>
      <c r="AN110" s="37"/>
    </row>
    <row r="111" spans="1:40" ht="20" customHeight="1" x14ac:dyDescent="0.25">
      <c r="A111" s="66" t="s">
        <v>122</v>
      </c>
      <c r="B111" s="66"/>
      <c r="C111" s="66"/>
      <c r="D111" s="66"/>
      <c r="E111" s="66"/>
      <c r="F111" s="66"/>
      <c r="G111" s="66"/>
      <c r="H111" s="66"/>
      <c r="I111" s="66"/>
      <c r="J111" s="66"/>
      <c r="AJ111" s="37"/>
      <c r="AK111" s="37"/>
      <c r="AL111" s="37"/>
      <c r="AM111" s="37"/>
      <c r="AN111" s="37"/>
    </row>
    <row r="112" spans="1:40" ht="15" customHeight="1" x14ac:dyDescent="0.25">
      <c r="A112" s="66"/>
      <c r="B112" s="66"/>
      <c r="C112" s="66"/>
      <c r="D112" s="66"/>
      <c r="E112" s="66"/>
      <c r="F112" s="66"/>
      <c r="G112" s="66"/>
      <c r="H112" s="66"/>
      <c r="I112" s="66"/>
      <c r="J112" s="66"/>
    </row>
    <row r="113" spans="1:10" ht="15" customHeight="1" x14ac:dyDescent="0.25">
      <c r="A113" s="66"/>
      <c r="B113" s="66"/>
      <c r="C113" s="66"/>
      <c r="D113" s="66"/>
      <c r="E113" s="66"/>
      <c r="F113" s="66"/>
      <c r="G113" s="66"/>
      <c r="H113" s="66"/>
      <c r="I113" s="66"/>
      <c r="J113" s="66"/>
    </row>
    <row r="114" spans="1:10" ht="15" customHeight="1" x14ac:dyDescent="0.25">
      <c r="A114" s="66"/>
      <c r="B114" s="66"/>
      <c r="C114" s="66"/>
      <c r="D114" s="66"/>
      <c r="E114" s="66"/>
      <c r="F114" s="66"/>
      <c r="G114" s="66"/>
      <c r="H114" s="66"/>
      <c r="I114" s="66"/>
      <c r="J114" s="66"/>
    </row>
    <row r="115" spans="1:10" ht="15" customHeight="1" x14ac:dyDescent="0.3">
      <c r="A115" s="1"/>
      <c r="B115" s="21"/>
      <c r="C115" s="21"/>
      <c r="D115" s="19"/>
      <c r="E115" s="1"/>
      <c r="F115" s="1"/>
      <c r="G115" s="19"/>
      <c r="H115" s="19"/>
      <c r="I115" s="19"/>
      <c r="J115" s="19"/>
    </row>
    <row r="116" spans="1:10" ht="15" customHeight="1" x14ac:dyDescent="0.3">
      <c r="A116" s="1"/>
      <c r="B116" s="21"/>
      <c r="C116" s="21"/>
      <c r="D116" s="19"/>
      <c r="E116" s="1"/>
      <c r="F116" s="1"/>
      <c r="G116" s="19"/>
      <c r="H116" s="19"/>
      <c r="I116" s="19"/>
      <c r="J116" s="19"/>
    </row>
    <row r="117" spans="1:10" ht="15" customHeight="1" x14ac:dyDescent="0.3">
      <c r="A117" s="1"/>
      <c r="B117" s="21"/>
      <c r="C117" s="21"/>
      <c r="D117" s="19"/>
      <c r="E117" s="1"/>
      <c r="F117" s="1"/>
      <c r="G117" s="19"/>
      <c r="H117" s="19"/>
      <c r="I117" s="19"/>
      <c r="J117" s="19"/>
    </row>
    <row r="118" spans="1:10" ht="15" customHeight="1" x14ac:dyDescent="0.3">
      <c r="A118" s="1"/>
      <c r="B118" s="21"/>
      <c r="C118" s="21"/>
      <c r="D118" s="19"/>
      <c r="E118" s="1"/>
      <c r="F118" s="1"/>
      <c r="G118" s="19"/>
      <c r="H118" s="19"/>
      <c r="I118" s="19"/>
      <c r="J118" s="19"/>
    </row>
    <row r="119" spans="1:10" ht="15" customHeight="1" x14ac:dyDescent="0.3">
      <c r="A119" s="1"/>
      <c r="B119" s="21"/>
      <c r="C119" s="21"/>
      <c r="D119" s="19"/>
      <c r="E119" s="1"/>
      <c r="F119" s="1"/>
      <c r="G119" s="19"/>
      <c r="H119" s="19"/>
      <c r="I119" s="19"/>
      <c r="J119" s="19"/>
    </row>
    <row r="120" spans="1:10" ht="15" customHeight="1" x14ac:dyDescent="0.3">
      <c r="A120" s="1"/>
      <c r="B120" s="21"/>
      <c r="C120" s="21"/>
      <c r="D120" s="19"/>
      <c r="E120" s="1"/>
      <c r="F120" s="1"/>
      <c r="G120" s="19"/>
      <c r="H120" s="19"/>
      <c r="I120" s="19"/>
      <c r="J120" s="19"/>
    </row>
    <row r="121" spans="1:10" ht="15" customHeight="1" x14ac:dyDescent="0.3">
      <c r="A121" s="1"/>
      <c r="B121" s="21"/>
      <c r="C121" s="21"/>
      <c r="D121" s="19"/>
      <c r="E121" s="1"/>
      <c r="F121" s="1"/>
      <c r="G121" s="19"/>
      <c r="H121" s="19"/>
      <c r="I121" s="19"/>
      <c r="J121" s="19"/>
    </row>
    <row r="122" spans="1:10" ht="15" customHeight="1" x14ac:dyDescent="0.3">
      <c r="A122" s="1"/>
      <c r="B122" s="21"/>
      <c r="C122" s="21"/>
      <c r="D122" s="19"/>
      <c r="E122" s="1"/>
      <c r="F122" s="1"/>
      <c r="G122" s="19"/>
      <c r="H122" s="19"/>
      <c r="I122" s="19"/>
      <c r="J122" s="19"/>
    </row>
  </sheetData>
  <sheetProtection algorithmName="SHA-512" hashValue="x2X8+negzv8hGAwq4q5UgX8kA0o5K7BA6oXNfUQuJGHwfACcvXKakBrsrHFJXtrm2WFLVpzSRHxTo75dn36XmQ==" saltValue="G7k97mgi9V2KG3pd35QGxA==" spinCount="100000" sheet="1" objects="1" scenarios="1" selectLockedCells="1" selectUnlockedCells="1"/>
  <mergeCells count="54">
    <mergeCell ref="A101:E101"/>
    <mergeCell ref="A102:J102"/>
    <mergeCell ref="A109:J109"/>
    <mergeCell ref="A114:J114"/>
    <mergeCell ref="A113:J113"/>
    <mergeCell ref="A112:J112"/>
    <mergeCell ref="A111:J111"/>
    <mergeCell ref="A110:J110"/>
    <mergeCell ref="A105:J105"/>
    <mergeCell ref="A106:J106"/>
    <mergeCell ref="A107:J107"/>
    <mergeCell ref="A103:J103"/>
    <mergeCell ref="A104:J104"/>
    <mergeCell ref="A100:J100"/>
    <mergeCell ref="A58:A68"/>
    <mergeCell ref="A93:J93"/>
    <mergeCell ref="A92:J92"/>
    <mergeCell ref="A91:J91"/>
    <mergeCell ref="A70:A85"/>
    <mergeCell ref="A87:J87"/>
    <mergeCell ref="A88:J88"/>
    <mergeCell ref="A99:J99"/>
    <mergeCell ref="A98:J98"/>
    <mergeCell ref="A97:J97"/>
    <mergeCell ref="A94:J94"/>
    <mergeCell ref="A95:J95"/>
    <mergeCell ref="A96:J96"/>
    <mergeCell ref="A90:J90"/>
    <mergeCell ref="D55:D56"/>
    <mergeCell ref="C55:C56"/>
    <mergeCell ref="A55:A56"/>
    <mergeCell ref="A24:A39"/>
    <mergeCell ref="C24:C39"/>
    <mergeCell ref="D24:D39"/>
    <mergeCell ref="A40:B40"/>
    <mergeCell ref="D41:D53"/>
    <mergeCell ref="C41:C53"/>
    <mergeCell ref="A21:B21"/>
    <mergeCell ref="A23:B23"/>
    <mergeCell ref="A41:A54"/>
    <mergeCell ref="D7:H7"/>
    <mergeCell ref="A9:B9"/>
    <mergeCell ref="A22:B22"/>
    <mergeCell ref="A10:A18"/>
    <mergeCell ref="A19:A20"/>
    <mergeCell ref="C19:C20"/>
    <mergeCell ref="D10:D18"/>
    <mergeCell ref="D19:D20"/>
    <mergeCell ref="A1:D1"/>
    <mergeCell ref="E5:G5"/>
    <mergeCell ref="A4:J4"/>
    <mergeCell ref="D6:I6"/>
    <mergeCell ref="D3:I3"/>
    <mergeCell ref="D2:I2"/>
  </mergeCells>
  <phoneticPr fontId="10"/>
  <hyperlinks>
    <hyperlink ref="D2" r:id="rId1" xr:uid="{D0F27D85-A5A3-4F79-B74E-A04D318F15B4}"/>
    <hyperlink ref="D3" r:id="rId2" xr:uid="{5A23F7F9-A10D-4A8D-A0D3-5992AC65C966}"/>
    <hyperlink ref="D6" r:id="rId3" xr:uid="{EABEACE5-E0FE-4DB1-9611-3ACA7FD17877}"/>
    <hyperlink ref="D7" r:id="rId4" xr:uid="{81647773-6532-4987-AFEC-FC0BF49C4D49}"/>
  </hyperlinks>
  <pageMargins left="0.75" right="0.75" top="0.55000000000000004" bottom="0.43" header="0.21" footer="0.28999999999999998"/>
  <pageSetup paperSize="8" scale="42" orientation="portrait" r:id="rId5"/>
  <rowBreaks count="1" manualBreakCount="1">
    <brk id="85"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35"/>
  <sheetViews>
    <sheetView showRuler="0" topLeftCell="A58" zoomScale="80" zoomScaleNormal="80" zoomScaleSheetLayoutView="80" workbookViewId="0">
      <selection activeCell="A119" sqref="A119:J119"/>
    </sheetView>
  </sheetViews>
  <sheetFormatPr defaultColWidth="13.453125" defaultRowHeight="12.5" outlineLevelCol="1" x14ac:dyDescent="0.25"/>
  <cols>
    <col min="1" max="1" width="41.453125" customWidth="1"/>
    <col min="2" max="2" width="69.54296875" customWidth="1"/>
    <col min="3" max="3" width="18.453125" customWidth="1"/>
    <col min="4" max="4" width="33.08984375" customWidth="1"/>
    <col min="5" max="7" width="18.453125" customWidth="1" outlineLevel="1"/>
    <col min="8" max="8" width="18.453125" customWidth="1"/>
    <col min="9" max="9" width="19.36328125" customWidth="1"/>
    <col min="10" max="10" width="22.54296875" customWidth="1"/>
    <col min="11" max="19" width="18.453125" customWidth="1"/>
  </cols>
  <sheetData>
    <row r="1" spans="1:18" ht="27.65" customHeight="1" x14ac:dyDescent="0.25">
      <c r="A1" s="67" t="s">
        <v>123</v>
      </c>
      <c r="B1" s="67"/>
      <c r="C1" s="67"/>
      <c r="D1" s="67"/>
      <c r="E1" s="67"/>
      <c r="F1" s="67"/>
      <c r="G1" s="67"/>
      <c r="H1" s="67"/>
      <c r="I1" s="67"/>
      <c r="J1" s="67"/>
      <c r="K1" s="1"/>
      <c r="L1" s="1"/>
      <c r="M1" s="1"/>
      <c r="N1" s="1"/>
      <c r="O1" s="1"/>
      <c r="P1" s="1"/>
      <c r="Q1" s="1"/>
      <c r="R1" s="1"/>
    </row>
    <row r="2" spans="1:18" ht="15" customHeight="1" x14ac:dyDescent="0.3">
      <c r="A2" s="19"/>
      <c r="B2" s="19"/>
      <c r="C2" s="19"/>
      <c r="D2" s="19"/>
      <c r="E2" s="86"/>
      <c r="F2" s="86"/>
      <c r="G2" s="86"/>
      <c r="H2" s="19"/>
      <c r="I2" s="19"/>
      <c r="J2" s="19"/>
      <c r="K2" s="19"/>
      <c r="L2" s="19"/>
      <c r="M2" s="19"/>
      <c r="N2" s="19"/>
      <c r="O2" s="19"/>
      <c r="P2" s="19"/>
      <c r="Q2" s="19"/>
      <c r="R2" s="19"/>
    </row>
    <row r="3" spans="1:18" ht="20.149999999999999" customHeight="1" x14ac:dyDescent="0.25">
      <c r="A3" s="1"/>
      <c r="B3" s="1" t="s">
        <v>124</v>
      </c>
      <c r="C3" s="1" t="s">
        <v>2</v>
      </c>
      <c r="D3" s="68" t="s">
        <v>125</v>
      </c>
      <c r="E3" s="66"/>
      <c r="F3" s="66"/>
      <c r="G3" s="66"/>
      <c r="H3" s="66"/>
      <c r="I3" s="66"/>
      <c r="J3" s="66"/>
      <c r="K3" s="1"/>
      <c r="L3" s="1"/>
      <c r="M3" s="1"/>
      <c r="N3" s="1"/>
      <c r="O3" s="1"/>
      <c r="P3" s="1"/>
      <c r="Q3" s="1"/>
      <c r="R3" s="1"/>
    </row>
    <row r="4" spans="1:18" ht="20.149999999999999" customHeight="1" x14ac:dyDescent="0.25">
      <c r="A4" s="1"/>
      <c r="B4" s="1" t="s">
        <v>126</v>
      </c>
      <c r="C4" s="1" t="s">
        <v>5</v>
      </c>
      <c r="D4" s="68" t="s">
        <v>127</v>
      </c>
      <c r="E4" s="66"/>
      <c r="F4" s="66"/>
      <c r="G4" s="66"/>
      <c r="H4" s="66"/>
      <c r="I4" s="66"/>
      <c r="J4" s="66"/>
      <c r="K4" s="1"/>
      <c r="L4" s="1"/>
      <c r="M4" s="1"/>
      <c r="N4" s="1"/>
      <c r="O4" s="1"/>
      <c r="P4" s="1"/>
      <c r="Q4" s="1"/>
      <c r="R4" s="1"/>
    </row>
    <row r="5" spans="1:18" ht="20.149999999999999" customHeight="1" x14ac:dyDescent="0.25">
      <c r="A5" s="1"/>
      <c r="B5" s="1" t="s">
        <v>128</v>
      </c>
      <c r="C5" s="1" t="s">
        <v>2</v>
      </c>
      <c r="D5" s="68" t="s">
        <v>129</v>
      </c>
      <c r="E5" s="66"/>
      <c r="F5" s="66"/>
      <c r="G5" s="66"/>
      <c r="H5" s="66"/>
      <c r="I5" s="66"/>
      <c r="J5" s="66"/>
      <c r="K5" s="1"/>
      <c r="L5" s="1"/>
      <c r="M5" s="1"/>
      <c r="N5" s="1"/>
      <c r="O5" s="1"/>
      <c r="P5" s="1"/>
      <c r="Q5" s="1"/>
      <c r="R5" s="1"/>
    </row>
    <row r="6" spans="1:18" ht="20.149999999999999" customHeight="1" x14ac:dyDescent="0.25">
      <c r="A6" s="1"/>
      <c r="B6" s="1" t="s">
        <v>130</v>
      </c>
      <c r="C6" s="1" t="s">
        <v>5</v>
      </c>
      <c r="D6" s="68" t="s">
        <v>131</v>
      </c>
      <c r="E6" s="66"/>
      <c r="F6" s="66"/>
      <c r="G6" s="66"/>
      <c r="H6" s="66"/>
      <c r="I6" s="66"/>
      <c r="J6" s="66"/>
      <c r="K6" s="1"/>
      <c r="L6" s="1"/>
      <c r="M6" s="1"/>
      <c r="N6" s="1"/>
      <c r="O6" s="1"/>
      <c r="P6" s="1"/>
      <c r="Q6" s="1"/>
      <c r="R6" s="1"/>
    </row>
    <row r="7" spans="1:18" ht="20.149999999999999" customHeight="1" x14ac:dyDescent="0.25">
      <c r="A7" s="1"/>
      <c r="B7" s="1" t="s">
        <v>132</v>
      </c>
      <c r="C7" s="1" t="s">
        <v>2</v>
      </c>
      <c r="D7" s="87" t="s">
        <v>133</v>
      </c>
      <c r="E7" s="87"/>
      <c r="F7" s="87"/>
      <c r="G7" s="87"/>
      <c r="H7" s="87"/>
      <c r="I7" s="87"/>
      <c r="J7" s="87"/>
      <c r="K7" s="1"/>
      <c r="L7" s="1"/>
      <c r="M7" s="1"/>
      <c r="N7" s="1"/>
      <c r="O7" s="1"/>
      <c r="P7" s="1"/>
      <c r="Q7" s="1"/>
      <c r="R7" s="1"/>
    </row>
    <row r="8" spans="1:18" ht="20.149999999999999" customHeight="1" x14ac:dyDescent="0.25">
      <c r="A8" s="1"/>
      <c r="B8" s="1" t="s">
        <v>134</v>
      </c>
      <c r="C8" s="36" t="s">
        <v>135</v>
      </c>
      <c r="D8" s="68" t="s">
        <v>136</v>
      </c>
      <c r="E8" s="68"/>
      <c r="F8" s="68"/>
      <c r="G8" s="68"/>
      <c r="H8" s="68"/>
      <c r="I8" s="68"/>
      <c r="J8" s="68"/>
      <c r="K8" s="1"/>
      <c r="L8" s="1"/>
      <c r="M8" s="1"/>
      <c r="N8" s="1"/>
      <c r="O8" s="1"/>
      <c r="P8" s="1"/>
      <c r="Q8" s="1"/>
      <c r="R8" s="1"/>
    </row>
    <row r="9" spans="1:18" ht="20.149999999999999" customHeight="1" x14ac:dyDescent="0.25">
      <c r="A9" s="1"/>
      <c r="B9" s="1" t="s">
        <v>137</v>
      </c>
      <c r="C9" s="1" t="s">
        <v>2</v>
      </c>
      <c r="D9" s="68" t="s">
        <v>138</v>
      </c>
      <c r="E9" s="66"/>
      <c r="F9" s="66"/>
      <c r="G9" s="66"/>
      <c r="H9" s="66"/>
      <c r="I9" s="66"/>
      <c r="J9" s="66"/>
      <c r="K9" s="1"/>
      <c r="L9" s="1"/>
      <c r="M9" s="1"/>
      <c r="N9" s="1"/>
      <c r="O9" s="1"/>
      <c r="P9" s="1"/>
      <c r="Q9" s="1"/>
      <c r="R9" s="1"/>
    </row>
    <row r="10" spans="1:18" ht="20.149999999999999" customHeight="1" x14ac:dyDescent="0.25">
      <c r="A10" s="1"/>
      <c r="B10" s="1" t="s">
        <v>139</v>
      </c>
      <c r="C10" s="1" t="s">
        <v>5</v>
      </c>
      <c r="D10" s="68" t="s">
        <v>140</v>
      </c>
      <c r="E10" s="66"/>
      <c r="F10" s="66"/>
      <c r="G10" s="66"/>
      <c r="H10" s="66"/>
      <c r="I10" s="66"/>
      <c r="J10" s="66"/>
      <c r="K10" s="1"/>
      <c r="L10" s="1"/>
      <c r="M10" s="1"/>
      <c r="N10" s="1"/>
      <c r="O10" s="1"/>
      <c r="P10" s="1"/>
      <c r="Q10" s="1"/>
      <c r="R10" s="1"/>
    </row>
    <row r="11" spans="1:18" ht="20.149999999999999" customHeight="1" x14ac:dyDescent="0.25">
      <c r="A11" s="1"/>
      <c r="B11" s="1" t="s">
        <v>144</v>
      </c>
      <c r="C11" s="1" t="s">
        <v>2</v>
      </c>
      <c r="D11" s="68" t="s">
        <v>145</v>
      </c>
      <c r="E11" s="66"/>
      <c r="F11" s="66"/>
      <c r="G11" s="66"/>
      <c r="H11" s="66"/>
      <c r="I11" s="66"/>
      <c r="J11" s="66"/>
      <c r="K11" s="1"/>
      <c r="L11" s="1"/>
      <c r="M11" s="1"/>
      <c r="N11" s="1"/>
      <c r="O11" s="1"/>
      <c r="P11" s="1"/>
      <c r="Q11" s="1"/>
      <c r="R11" s="1"/>
    </row>
    <row r="12" spans="1:18" ht="20.149999999999999" customHeight="1" x14ac:dyDescent="0.25">
      <c r="A12" s="1"/>
      <c r="B12" s="1" t="s">
        <v>146</v>
      </c>
      <c r="C12" s="1" t="s">
        <v>5</v>
      </c>
      <c r="D12" s="68" t="s">
        <v>147</v>
      </c>
      <c r="E12" s="66"/>
      <c r="F12" s="66"/>
      <c r="G12" s="66"/>
      <c r="H12" s="66"/>
      <c r="I12" s="66"/>
      <c r="J12" s="66"/>
      <c r="K12" s="1"/>
      <c r="L12" s="1"/>
      <c r="M12" s="1"/>
      <c r="N12" s="1"/>
      <c r="O12" s="1"/>
      <c r="P12" s="1"/>
      <c r="Q12" s="1"/>
      <c r="R12" s="1"/>
    </row>
    <row r="13" spans="1:18" ht="20.149999999999999" customHeight="1" x14ac:dyDescent="0.25">
      <c r="A13" s="1"/>
      <c r="B13" s="1" t="s">
        <v>148</v>
      </c>
      <c r="C13" s="1" t="s">
        <v>5</v>
      </c>
      <c r="D13" s="68" t="s">
        <v>149</v>
      </c>
      <c r="E13" s="66"/>
      <c r="F13" s="66"/>
      <c r="G13" s="66"/>
      <c r="H13" s="66"/>
      <c r="I13" s="66"/>
      <c r="J13" s="66"/>
      <c r="K13" s="1"/>
      <c r="L13" s="1"/>
      <c r="M13" s="1"/>
      <c r="N13" s="1"/>
      <c r="O13" s="1"/>
      <c r="P13" s="1"/>
      <c r="Q13" s="1"/>
      <c r="R13" s="1"/>
    </row>
    <row r="14" spans="1:18" ht="28" customHeight="1" x14ac:dyDescent="0.25">
      <c r="A14" s="1"/>
      <c r="B14" s="1" t="s">
        <v>150</v>
      </c>
      <c r="C14" s="1" t="s">
        <v>151</v>
      </c>
      <c r="D14" s="68" t="s">
        <v>152</v>
      </c>
      <c r="E14" s="66"/>
      <c r="F14" s="66"/>
      <c r="G14" s="66"/>
      <c r="H14" s="66"/>
      <c r="I14" s="1"/>
      <c r="J14" s="1"/>
      <c r="K14" s="1"/>
      <c r="L14" s="1"/>
      <c r="M14" s="1"/>
      <c r="N14" s="1"/>
      <c r="O14" s="1"/>
      <c r="P14" s="1"/>
      <c r="Q14" s="1"/>
      <c r="R14" s="1"/>
    </row>
    <row r="15" spans="1:18" ht="20.9" customHeight="1" x14ac:dyDescent="0.25">
      <c r="A15" s="1"/>
      <c r="B15" s="21" t="s">
        <v>153</v>
      </c>
      <c r="C15" s="21" t="s">
        <v>2</v>
      </c>
      <c r="D15" s="68" t="s">
        <v>154</v>
      </c>
      <c r="E15" s="66"/>
      <c r="F15" s="66"/>
      <c r="G15" s="66"/>
      <c r="H15" s="66"/>
      <c r="I15" s="69"/>
      <c r="J15" s="1"/>
      <c r="K15" s="1"/>
      <c r="L15" s="1"/>
      <c r="M15" s="1"/>
      <c r="N15" s="1"/>
      <c r="O15" s="1"/>
      <c r="P15" s="1"/>
      <c r="Q15" s="1"/>
      <c r="R15" s="1"/>
    </row>
    <row r="16" spans="1:18" ht="20.9" customHeight="1" x14ac:dyDescent="0.25">
      <c r="A16" s="1"/>
      <c r="B16" s="1" t="s">
        <v>155</v>
      </c>
      <c r="C16" s="1" t="s">
        <v>5</v>
      </c>
      <c r="D16" s="68" t="s">
        <v>156</v>
      </c>
      <c r="E16" s="66"/>
      <c r="F16" s="66"/>
      <c r="G16" s="66"/>
      <c r="H16" s="66"/>
      <c r="I16" s="69"/>
      <c r="J16" s="1"/>
      <c r="K16" s="1"/>
      <c r="L16" s="1"/>
      <c r="M16" s="1"/>
      <c r="N16" s="1"/>
      <c r="O16" s="1"/>
      <c r="P16" s="1"/>
      <c r="Q16" s="1"/>
      <c r="R16" s="1"/>
    </row>
    <row r="17" spans="1:18" ht="20.149999999999999" customHeight="1" x14ac:dyDescent="0.25">
      <c r="A17" s="1"/>
      <c r="B17" s="1" t="s">
        <v>141</v>
      </c>
      <c r="C17" s="1" t="s">
        <v>142</v>
      </c>
      <c r="D17" s="68" t="s">
        <v>143</v>
      </c>
      <c r="E17" s="66"/>
      <c r="F17" s="66"/>
      <c r="G17" s="66"/>
      <c r="H17" s="66"/>
      <c r="I17" s="66"/>
      <c r="J17" s="66"/>
      <c r="K17" s="1"/>
      <c r="L17" s="1"/>
      <c r="M17" s="1"/>
      <c r="N17" s="1"/>
      <c r="O17" s="1"/>
      <c r="P17" s="1"/>
      <c r="Q17" s="1"/>
      <c r="R17" s="1"/>
    </row>
    <row r="18" spans="1:18" ht="15" customHeight="1" x14ac:dyDescent="0.3">
      <c r="A18" s="20"/>
      <c r="B18" s="20"/>
      <c r="C18" s="20"/>
      <c r="D18" s="20"/>
      <c r="E18" s="20"/>
      <c r="F18" s="20"/>
      <c r="G18" s="20"/>
      <c r="H18" s="20"/>
      <c r="I18" s="20"/>
      <c r="J18" s="20"/>
      <c r="K18" s="19"/>
      <c r="L18" s="19"/>
      <c r="M18" s="19"/>
      <c r="N18" s="19"/>
      <c r="O18" s="19"/>
      <c r="P18" s="19"/>
      <c r="Q18" s="19"/>
      <c r="R18" s="19"/>
    </row>
    <row r="19" spans="1:18" ht="33.65" customHeight="1" x14ac:dyDescent="0.25">
      <c r="A19" s="72" t="s">
        <v>12</v>
      </c>
      <c r="B19" s="72"/>
      <c r="C19" s="3" t="s">
        <v>13</v>
      </c>
      <c r="D19" s="3" t="s">
        <v>14</v>
      </c>
      <c r="E19" s="3" t="s">
        <v>15</v>
      </c>
      <c r="F19" s="3" t="s">
        <v>16</v>
      </c>
      <c r="G19" s="3" t="s">
        <v>17</v>
      </c>
      <c r="H19" s="3" t="s">
        <v>18</v>
      </c>
      <c r="I19" s="3" t="s">
        <v>19</v>
      </c>
      <c r="J19" s="3" t="s">
        <v>20</v>
      </c>
      <c r="K19" s="1"/>
      <c r="L19" s="1"/>
      <c r="M19" s="1"/>
      <c r="N19" s="1"/>
      <c r="O19" s="1"/>
      <c r="P19" s="1"/>
      <c r="Q19" s="1"/>
      <c r="R19" s="1"/>
    </row>
    <row r="20" spans="1:18" ht="27.65" customHeight="1" x14ac:dyDescent="0.25">
      <c r="A20" s="75" t="s">
        <v>157</v>
      </c>
      <c r="B20" s="5" t="s">
        <v>158</v>
      </c>
      <c r="C20" s="6" t="s">
        <v>159</v>
      </c>
      <c r="D20" s="6" t="s">
        <v>40</v>
      </c>
      <c r="E20" s="11">
        <v>38376</v>
      </c>
      <c r="F20" s="11">
        <v>36571</v>
      </c>
      <c r="G20" s="11">
        <v>35702</v>
      </c>
      <c r="H20" s="11">
        <v>37909</v>
      </c>
      <c r="I20" s="11">
        <v>37752</v>
      </c>
      <c r="J20" s="6"/>
      <c r="K20" s="1"/>
      <c r="L20" s="1"/>
      <c r="M20" s="1"/>
      <c r="N20" s="1"/>
      <c r="O20" s="1"/>
      <c r="P20" s="1"/>
      <c r="Q20" s="1"/>
      <c r="R20" s="1"/>
    </row>
    <row r="21" spans="1:18" ht="27" x14ac:dyDescent="0.25">
      <c r="A21" s="76"/>
      <c r="B21" s="51" t="s">
        <v>160</v>
      </c>
      <c r="C21" s="6" t="s">
        <v>159</v>
      </c>
      <c r="D21" s="6" t="s">
        <v>161</v>
      </c>
      <c r="E21" s="11">
        <v>3006</v>
      </c>
      <c r="F21" s="11">
        <v>3021</v>
      </c>
      <c r="G21" s="11">
        <v>3042</v>
      </c>
      <c r="H21" s="11">
        <v>3149</v>
      </c>
      <c r="I21" s="11">
        <v>3313</v>
      </c>
      <c r="J21" s="6"/>
      <c r="K21" s="1"/>
      <c r="L21" s="1"/>
      <c r="M21" s="1"/>
      <c r="N21" s="1"/>
      <c r="O21" s="1"/>
      <c r="P21" s="1"/>
      <c r="Q21" s="1"/>
      <c r="R21" s="1"/>
    </row>
    <row r="22" spans="1:18" ht="20.149999999999999" customHeight="1" x14ac:dyDescent="0.25">
      <c r="A22" s="76"/>
      <c r="B22" s="70" t="s">
        <v>162</v>
      </c>
      <c r="C22" s="71" t="s">
        <v>42</v>
      </c>
      <c r="D22" s="6" t="s">
        <v>163</v>
      </c>
      <c r="E22" s="16">
        <v>0.09</v>
      </c>
      <c r="F22" s="16">
        <v>0.09</v>
      </c>
      <c r="G22" s="16">
        <v>0.1</v>
      </c>
      <c r="H22" s="16">
        <v>9.0999999999999998E-2</v>
      </c>
      <c r="I22" s="43">
        <v>9.5000000000000001E-2</v>
      </c>
      <c r="J22" s="6"/>
      <c r="K22" s="1"/>
      <c r="L22" s="1"/>
      <c r="M22" s="1"/>
      <c r="N22" s="1"/>
      <c r="O22" s="1"/>
      <c r="P22" s="1"/>
      <c r="Q22" s="1"/>
      <c r="R22" s="1"/>
    </row>
    <row r="23" spans="1:18" ht="20.149999999999999" customHeight="1" x14ac:dyDescent="0.25">
      <c r="A23" s="76"/>
      <c r="B23" s="70"/>
      <c r="C23" s="71"/>
      <c r="D23" s="6" t="s">
        <v>164</v>
      </c>
      <c r="E23" s="16">
        <v>0.73</v>
      </c>
      <c r="F23" s="16">
        <v>0.7</v>
      </c>
      <c r="G23" s="16">
        <v>0.67</v>
      </c>
      <c r="H23" s="16">
        <v>0.69499999999999995</v>
      </c>
      <c r="I23" s="43">
        <v>0.69499999999999995</v>
      </c>
      <c r="J23" s="6"/>
      <c r="K23" s="1"/>
      <c r="L23" s="1"/>
      <c r="M23" s="1"/>
      <c r="N23" s="1"/>
      <c r="O23" s="1"/>
      <c r="P23" s="1"/>
      <c r="Q23" s="1"/>
      <c r="R23" s="1"/>
    </row>
    <row r="24" spans="1:18" ht="20.149999999999999" customHeight="1" x14ac:dyDescent="0.25">
      <c r="A24" s="76"/>
      <c r="B24" s="70"/>
      <c r="C24" s="71"/>
      <c r="D24" s="6" t="s">
        <v>165</v>
      </c>
      <c r="E24" s="16">
        <v>0.11</v>
      </c>
      <c r="F24" s="16">
        <v>0.13</v>
      </c>
      <c r="G24" s="16">
        <v>0.15</v>
      </c>
      <c r="H24" s="16">
        <v>0.123</v>
      </c>
      <c r="I24" s="43">
        <v>0.124</v>
      </c>
      <c r="J24" s="6"/>
      <c r="K24" s="1"/>
      <c r="L24" s="1"/>
      <c r="M24" s="1"/>
      <c r="N24" s="1"/>
      <c r="O24" s="1"/>
      <c r="P24" s="1"/>
      <c r="Q24" s="1"/>
      <c r="R24" s="1"/>
    </row>
    <row r="25" spans="1:18" ht="20.149999999999999" customHeight="1" x14ac:dyDescent="0.25">
      <c r="A25" s="76"/>
      <c r="B25" s="70"/>
      <c r="C25" s="71"/>
      <c r="D25" s="6" t="s">
        <v>166</v>
      </c>
      <c r="E25" s="16">
        <v>0.08</v>
      </c>
      <c r="F25" s="16">
        <v>0.08</v>
      </c>
      <c r="G25" s="16">
        <v>0.09</v>
      </c>
      <c r="H25" s="16">
        <v>9.0999999999999998E-2</v>
      </c>
      <c r="I25" s="43">
        <v>8.5000000000000006E-2</v>
      </c>
      <c r="J25" s="6"/>
      <c r="K25" s="1"/>
      <c r="L25" s="1"/>
      <c r="M25" s="1"/>
      <c r="N25" s="1"/>
      <c r="O25" s="1"/>
      <c r="P25" s="1"/>
      <c r="Q25" s="1"/>
      <c r="R25" s="1"/>
    </row>
    <row r="26" spans="1:18" ht="29.15" customHeight="1" x14ac:dyDescent="0.25">
      <c r="A26" s="76"/>
      <c r="B26" s="5" t="s">
        <v>167</v>
      </c>
      <c r="C26" s="6" t="s">
        <v>42</v>
      </c>
      <c r="D26" s="6" t="s">
        <v>40</v>
      </c>
      <c r="E26" s="16">
        <v>0.93</v>
      </c>
      <c r="F26" s="16">
        <v>0.91</v>
      </c>
      <c r="G26" s="16">
        <v>0.89</v>
      </c>
      <c r="H26" s="16">
        <v>0.9</v>
      </c>
      <c r="I26" s="16">
        <v>0.92300000000000004</v>
      </c>
      <c r="J26" s="6"/>
      <c r="K26" s="1"/>
      <c r="L26" s="1"/>
      <c r="M26" s="1"/>
      <c r="N26" s="1"/>
      <c r="O26" s="1"/>
      <c r="P26" s="1"/>
      <c r="Q26" s="1"/>
      <c r="R26" s="1"/>
    </row>
    <row r="27" spans="1:18" ht="29.15" customHeight="1" x14ac:dyDescent="0.25">
      <c r="A27" s="76"/>
      <c r="B27" s="5" t="s">
        <v>168</v>
      </c>
      <c r="C27" s="6" t="s">
        <v>42</v>
      </c>
      <c r="D27" s="6" t="s">
        <v>40</v>
      </c>
      <c r="E27" s="22" t="s">
        <v>27</v>
      </c>
      <c r="F27" s="22" t="s">
        <v>27</v>
      </c>
      <c r="G27" s="22" t="s">
        <v>27</v>
      </c>
      <c r="H27" s="22" t="s">
        <v>27</v>
      </c>
      <c r="I27" s="16">
        <v>0.49206085884917999</v>
      </c>
      <c r="J27" s="6"/>
      <c r="K27" s="1"/>
      <c r="L27" s="1"/>
      <c r="M27" s="1"/>
      <c r="N27" s="1"/>
      <c r="O27" s="1"/>
      <c r="P27" s="1"/>
      <c r="Q27" s="1"/>
      <c r="R27" s="1"/>
    </row>
    <row r="28" spans="1:18" ht="29.15" customHeight="1" x14ac:dyDescent="0.25">
      <c r="A28" s="76"/>
      <c r="B28" s="5" t="s">
        <v>169</v>
      </c>
      <c r="C28" s="6" t="s">
        <v>42</v>
      </c>
      <c r="D28" s="6" t="s">
        <v>40</v>
      </c>
      <c r="E28" s="22" t="s">
        <v>27</v>
      </c>
      <c r="F28" s="22" t="s">
        <v>27</v>
      </c>
      <c r="G28" s="22" t="s">
        <v>27</v>
      </c>
      <c r="H28" s="18">
        <v>0.22</v>
      </c>
      <c r="I28" s="44">
        <v>0.218</v>
      </c>
      <c r="J28" s="6"/>
      <c r="K28" s="1"/>
      <c r="L28" s="1"/>
      <c r="M28" s="1"/>
      <c r="N28" s="1"/>
      <c r="O28" s="1"/>
      <c r="P28" s="1"/>
      <c r="Q28" s="1"/>
      <c r="R28" s="1"/>
    </row>
    <row r="29" spans="1:18" ht="27.5" customHeight="1" x14ac:dyDescent="0.25">
      <c r="A29" s="76"/>
      <c r="B29" s="6" t="s">
        <v>170</v>
      </c>
      <c r="C29" s="6" t="s">
        <v>42</v>
      </c>
      <c r="D29" s="6" t="s">
        <v>40</v>
      </c>
      <c r="E29" s="22" t="s">
        <v>27</v>
      </c>
      <c r="F29" s="22" t="s">
        <v>27</v>
      </c>
      <c r="G29" s="22" t="s">
        <v>27</v>
      </c>
      <c r="H29" s="18">
        <v>0.183</v>
      </c>
      <c r="I29" s="44">
        <v>0.17</v>
      </c>
      <c r="J29" s="6"/>
      <c r="K29" s="1"/>
      <c r="L29" s="1"/>
      <c r="M29" s="1"/>
      <c r="N29" s="1"/>
      <c r="O29" s="1"/>
      <c r="P29" s="1"/>
      <c r="Q29" s="1"/>
      <c r="R29" s="1"/>
    </row>
    <row r="30" spans="1:18" ht="27.65" customHeight="1" x14ac:dyDescent="0.25">
      <c r="A30" s="76"/>
      <c r="B30" s="6" t="s">
        <v>187</v>
      </c>
      <c r="C30" s="6" t="s">
        <v>178</v>
      </c>
      <c r="D30" s="71" t="s">
        <v>24</v>
      </c>
      <c r="E30" s="22" t="s">
        <v>27</v>
      </c>
      <c r="F30" s="22" t="s">
        <v>27</v>
      </c>
      <c r="G30" s="22" t="s">
        <v>27</v>
      </c>
      <c r="H30" s="18">
        <v>0.28599999999999998</v>
      </c>
      <c r="I30" s="18">
        <v>0.29399999999999998</v>
      </c>
      <c r="J30" s="6"/>
      <c r="K30" s="1"/>
      <c r="L30" s="1"/>
      <c r="M30" s="1"/>
      <c r="N30" s="1"/>
      <c r="O30" s="1"/>
      <c r="P30" s="1"/>
      <c r="Q30" s="1"/>
      <c r="R30" s="1"/>
    </row>
    <row r="31" spans="1:18" ht="27.65" customHeight="1" x14ac:dyDescent="0.25">
      <c r="A31" s="76"/>
      <c r="B31" s="6" t="s">
        <v>188</v>
      </c>
      <c r="C31" s="6" t="s">
        <v>178</v>
      </c>
      <c r="D31" s="71"/>
      <c r="E31" s="22" t="s">
        <v>27</v>
      </c>
      <c r="F31" s="22" t="s">
        <v>27</v>
      </c>
      <c r="G31" s="22" t="s">
        <v>27</v>
      </c>
      <c r="H31" s="18">
        <v>0.59799999999999998</v>
      </c>
      <c r="I31" s="18">
        <v>0.58799999999999997</v>
      </c>
      <c r="J31" s="6"/>
      <c r="K31" s="1"/>
      <c r="L31" s="1"/>
      <c r="M31" s="1"/>
      <c r="N31" s="1"/>
      <c r="O31" s="1"/>
      <c r="P31" s="1"/>
      <c r="Q31" s="1"/>
      <c r="R31" s="1"/>
    </row>
    <row r="32" spans="1:18" ht="27.65" customHeight="1" x14ac:dyDescent="0.25">
      <c r="A32" s="76"/>
      <c r="B32" s="6" t="s">
        <v>189</v>
      </c>
      <c r="C32" s="6" t="s">
        <v>178</v>
      </c>
      <c r="D32" s="71"/>
      <c r="E32" s="22" t="s">
        <v>27</v>
      </c>
      <c r="F32" s="22" t="s">
        <v>27</v>
      </c>
      <c r="G32" s="22" t="s">
        <v>27</v>
      </c>
      <c r="H32" s="18">
        <v>0.11600000000000001</v>
      </c>
      <c r="I32" s="18">
        <v>0.11799999999999999</v>
      </c>
      <c r="J32" s="6"/>
      <c r="K32" s="1"/>
      <c r="L32" s="1"/>
      <c r="M32" s="1"/>
      <c r="N32" s="1"/>
      <c r="O32" s="1"/>
      <c r="P32" s="1"/>
      <c r="Q32" s="1"/>
      <c r="R32" s="1"/>
    </row>
    <row r="33" spans="1:18" ht="27.65" customHeight="1" x14ac:dyDescent="0.25">
      <c r="A33" s="76"/>
      <c r="B33" s="6" t="s">
        <v>185</v>
      </c>
      <c r="C33" s="6" t="s">
        <v>186</v>
      </c>
      <c r="D33" s="6" t="s">
        <v>161</v>
      </c>
      <c r="E33" s="23">
        <v>47.2</v>
      </c>
      <c r="F33" s="23">
        <v>47.8</v>
      </c>
      <c r="G33" s="23">
        <v>47.8</v>
      </c>
      <c r="H33" s="24">
        <v>47.8</v>
      </c>
      <c r="I33" s="24">
        <v>47.6</v>
      </c>
      <c r="J33" s="6"/>
      <c r="K33" s="1"/>
      <c r="L33" s="1"/>
      <c r="M33" s="1"/>
      <c r="N33" s="1"/>
      <c r="O33" s="1"/>
      <c r="P33" s="1"/>
      <c r="Q33" s="1"/>
      <c r="R33" s="1"/>
    </row>
    <row r="34" spans="1:18" ht="27.65" customHeight="1" x14ac:dyDescent="0.25">
      <c r="A34" s="77"/>
      <c r="B34" s="6" t="s">
        <v>190</v>
      </c>
      <c r="C34" s="6" t="s">
        <v>191</v>
      </c>
      <c r="D34" s="6" t="s">
        <v>161</v>
      </c>
      <c r="E34" s="23">
        <v>19</v>
      </c>
      <c r="F34" s="23">
        <v>20.2</v>
      </c>
      <c r="G34" s="23">
        <v>19.7</v>
      </c>
      <c r="H34" s="24">
        <v>19.3</v>
      </c>
      <c r="I34" s="24">
        <v>18.7</v>
      </c>
      <c r="J34" s="6"/>
      <c r="K34" s="1"/>
      <c r="L34" s="1"/>
      <c r="M34" s="1"/>
      <c r="N34" s="1"/>
      <c r="O34" s="1"/>
      <c r="P34" s="1"/>
      <c r="Q34" s="1"/>
      <c r="R34" s="1"/>
    </row>
    <row r="35" spans="1:18" ht="32" customHeight="1" x14ac:dyDescent="0.25">
      <c r="A35" s="75" t="s">
        <v>171</v>
      </c>
      <c r="B35" s="6" t="s">
        <v>326</v>
      </c>
      <c r="C35" s="6" t="s">
        <v>274</v>
      </c>
      <c r="D35" s="8" t="s">
        <v>172</v>
      </c>
      <c r="E35" s="12">
        <v>0.29599999999999999</v>
      </c>
      <c r="F35" s="12">
        <v>0.29899999999999999</v>
      </c>
      <c r="G35" s="12">
        <v>0.29699999999999999</v>
      </c>
      <c r="H35" s="12">
        <v>0.30399999999999999</v>
      </c>
      <c r="I35" s="12">
        <v>0.31900000000000001</v>
      </c>
      <c r="J35" s="8" t="s">
        <v>173</v>
      </c>
      <c r="K35" s="1"/>
      <c r="L35" s="1"/>
      <c r="M35" s="1"/>
      <c r="N35" s="1"/>
      <c r="O35" s="1"/>
      <c r="P35" s="1"/>
      <c r="Q35" s="1"/>
      <c r="R35" s="1"/>
    </row>
    <row r="36" spans="1:18" ht="20.149999999999999" customHeight="1" x14ac:dyDescent="0.25">
      <c r="A36" s="76"/>
      <c r="B36" s="70" t="s">
        <v>280</v>
      </c>
      <c r="C36" s="71" t="s">
        <v>42</v>
      </c>
      <c r="D36" s="31" t="s">
        <v>172</v>
      </c>
      <c r="E36" s="22" t="s">
        <v>27</v>
      </c>
      <c r="F36" s="22" t="s">
        <v>27</v>
      </c>
      <c r="G36" s="22" t="s">
        <v>27</v>
      </c>
      <c r="H36" s="42">
        <v>0.57849752586594694</v>
      </c>
      <c r="I36" s="42">
        <v>0.58194222673827845</v>
      </c>
      <c r="J36" s="31"/>
      <c r="K36" s="1"/>
      <c r="L36" s="1"/>
      <c r="M36" s="1"/>
      <c r="N36" s="1"/>
      <c r="O36" s="1"/>
      <c r="P36" s="1"/>
      <c r="Q36" s="1"/>
      <c r="R36" s="1"/>
    </row>
    <row r="37" spans="1:18" ht="20.149999999999999" customHeight="1" x14ac:dyDescent="0.25">
      <c r="A37" s="76"/>
      <c r="B37" s="70"/>
      <c r="C37" s="71"/>
      <c r="D37" s="6" t="s">
        <v>174</v>
      </c>
      <c r="E37" s="22" t="s">
        <v>27</v>
      </c>
      <c r="F37" s="18">
        <v>0.54600000000000004</v>
      </c>
      <c r="G37" s="18">
        <v>0.51100000000000001</v>
      </c>
      <c r="H37" s="42">
        <v>0.56499999999999995</v>
      </c>
      <c r="I37" s="18">
        <v>0.53034808961395752</v>
      </c>
      <c r="J37" s="6"/>
      <c r="K37" s="1"/>
      <c r="L37" s="1"/>
      <c r="M37" s="1"/>
      <c r="N37" s="1"/>
      <c r="O37" s="1"/>
      <c r="P37" s="1"/>
      <c r="Q37" s="1"/>
      <c r="R37" s="1"/>
    </row>
    <row r="38" spans="1:18" ht="20.149999999999999" customHeight="1" x14ac:dyDescent="0.25">
      <c r="A38" s="76"/>
      <c r="B38" s="70"/>
      <c r="C38" s="71"/>
      <c r="D38" s="6" t="s">
        <v>40</v>
      </c>
      <c r="E38" s="22" t="s">
        <v>27</v>
      </c>
      <c r="F38" s="18">
        <v>0.52</v>
      </c>
      <c r="G38" s="18">
        <v>0.48899999999999999</v>
      </c>
      <c r="H38" s="18">
        <v>0.54200000000000004</v>
      </c>
      <c r="I38" s="18">
        <v>0.5387714475305716</v>
      </c>
      <c r="J38" s="6"/>
      <c r="K38" s="1"/>
      <c r="L38" s="1"/>
      <c r="M38" s="1"/>
      <c r="N38" s="1"/>
      <c r="O38" s="1"/>
      <c r="P38" s="1"/>
      <c r="Q38" s="1"/>
      <c r="R38" s="1"/>
    </row>
    <row r="39" spans="1:18" ht="33.65" customHeight="1" x14ac:dyDescent="0.25">
      <c r="A39" s="76"/>
      <c r="B39" s="70" t="s">
        <v>175</v>
      </c>
      <c r="C39" s="71" t="s">
        <v>42</v>
      </c>
      <c r="D39" s="8" t="s">
        <v>172</v>
      </c>
      <c r="E39" s="12">
        <v>0.14299999999999999</v>
      </c>
      <c r="F39" s="12">
        <v>0.14199999999999999</v>
      </c>
      <c r="G39" s="12">
        <v>0.155</v>
      </c>
      <c r="H39" s="12">
        <v>0.156</v>
      </c>
      <c r="I39" s="12">
        <v>0.17399999999999999</v>
      </c>
      <c r="J39" s="8" t="s">
        <v>176</v>
      </c>
      <c r="K39" s="1"/>
      <c r="L39" s="1"/>
      <c r="M39" s="1"/>
      <c r="N39" s="1"/>
      <c r="O39" s="1"/>
      <c r="P39" s="1"/>
      <c r="Q39" s="1"/>
      <c r="R39" s="1"/>
    </row>
    <row r="40" spans="1:18" ht="20.149999999999999" customHeight="1" x14ac:dyDescent="0.25">
      <c r="A40" s="76"/>
      <c r="B40" s="70"/>
      <c r="C40" s="71"/>
      <c r="D40" s="6" t="s">
        <v>174</v>
      </c>
      <c r="E40" s="22" t="s">
        <v>27</v>
      </c>
      <c r="F40" s="18">
        <v>0.41599999999999998</v>
      </c>
      <c r="G40" s="18">
        <v>0.41</v>
      </c>
      <c r="H40" s="18">
        <v>0.38500000000000001</v>
      </c>
      <c r="I40" s="18">
        <v>0.41</v>
      </c>
      <c r="J40" s="6"/>
      <c r="K40" s="1"/>
      <c r="L40" s="1"/>
      <c r="M40" s="1"/>
      <c r="N40" s="1"/>
      <c r="O40" s="1"/>
      <c r="P40" s="1"/>
      <c r="Q40" s="1"/>
      <c r="R40" s="1"/>
    </row>
    <row r="41" spans="1:18" ht="20.149999999999999" customHeight="1" x14ac:dyDescent="0.25">
      <c r="A41" s="76"/>
      <c r="B41" s="70"/>
      <c r="C41" s="71"/>
      <c r="D41" s="6" t="s">
        <v>40</v>
      </c>
      <c r="E41" s="22" t="s">
        <v>27</v>
      </c>
      <c r="F41" s="18">
        <v>0.35899999999999999</v>
      </c>
      <c r="G41" s="18">
        <v>0.35699999999999998</v>
      </c>
      <c r="H41" s="18">
        <v>0.33600000000000002</v>
      </c>
      <c r="I41" s="18">
        <v>0.34</v>
      </c>
      <c r="J41" s="6"/>
      <c r="K41" s="1"/>
      <c r="L41" s="1"/>
      <c r="M41" s="1"/>
      <c r="N41" s="1"/>
      <c r="O41" s="1"/>
      <c r="P41" s="1"/>
      <c r="Q41" s="1"/>
      <c r="R41" s="1"/>
    </row>
    <row r="42" spans="1:18" ht="31.4" customHeight="1" x14ac:dyDescent="0.25">
      <c r="A42" s="76"/>
      <c r="B42" s="6" t="s">
        <v>177</v>
      </c>
      <c r="C42" s="6" t="s">
        <v>178</v>
      </c>
      <c r="D42" s="6" t="s">
        <v>40</v>
      </c>
      <c r="E42" s="22" t="s">
        <v>27</v>
      </c>
      <c r="F42" s="18">
        <v>5.2999999999999999E-2</v>
      </c>
      <c r="G42" s="18">
        <v>6.3E-2</v>
      </c>
      <c r="H42" s="18">
        <v>6.7000000000000004E-2</v>
      </c>
      <c r="I42" s="18">
        <v>7.6999999999999999E-2</v>
      </c>
      <c r="J42" s="6"/>
      <c r="K42" s="1"/>
      <c r="L42" s="1"/>
      <c r="M42" s="1"/>
      <c r="N42" s="1"/>
      <c r="O42" s="1"/>
      <c r="P42" s="1"/>
      <c r="Q42" s="1"/>
      <c r="R42" s="1"/>
    </row>
    <row r="43" spans="1:18" ht="31.4" customHeight="1" x14ac:dyDescent="0.25">
      <c r="A43" s="76"/>
      <c r="B43" s="6" t="s">
        <v>179</v>
      </c>
      <c r="C43" s="6" t="s">
        <v>178</v>
      </c>
      <c r="D43" s="6" t="s">
        <v>40</v>
      </c>
      <c r="E43" s="22" t="s">
        <v>27</v>
      </c>
      <c r="F43" s="18">
        <v>0.19900000000000001</v>
      </c>
      <c r="G43" s="18">
        <v>0.224</v>
      </c>
      <c r="H43" s="18">
        <v>0.25600000000000001</v>
      </c>
      <c r="I43" s="18">
        <v>0.26600000000000001</v>
      </c>
      <c r="J43" s="6"/>
      <c r="K43" s="1"/>
      <c r="L43" s="1"/>
      <c r="M43" s="1"/>
      <c r="N43" s="1"/>
      <c r="O43" s="1"/>
      <c r="P43" s="1"/>
      <c r="Q43" s="1"/>
      <c r="R43" s="1"/>
    </row>
    <row r="44" spans="1:18" ht="31.4" customHeight="1" x14ac:dyDescent="0.25">
      <c r="A44" s="76"/>
      <c r="B44" s="6" t="s">
        <v>180</v>
      </c>
      <c r="C44" s="6" t="s">
        <v>178</v>
      </c>
      <c r="D44" s="6" t="s">
        <v>40</v>
      </c>
      <c r="E44" s="22" t="s">
        <v>27</v>
      </c>
      <c r="F44" s="18">
        <v>0.38400000000000001</v>
      </c>
      <c r="G44" s="18">
        <v>0.373</v>
      </c>
      <c r="H44" s="18">
        <v>0.35099999999999998</v>
      </c>
      <c r="I44" s="18">
        <v>0.35399999999999998</v>
      </c>
      <c r="J44" s="6"/>
      <c r="K44" s="1"/>
      <c r="L44" s="1"/>
      <c r="M44" s="1"/>
      <c r="N44" s="1"/>
      <c r="O44" s="1"/>
      <c r="P44" s="1"/>
      <c r="Q44" s="1"/>
      <c r="R44" s="1"/>
    </row>
    <row r="45" spans="1:18" ht="31.4" customHeight="1" x14ac:dyDescent="0.25">
      <c r="A45" s="76"/>
      <c r="B45" s="6" t="s">
        <v>181</v>
      </c>
      <c r="C45" s="6" t="s">
        <v>178</v>
      </c>
      <c r="D45" s="6" t="s">
        <v>182</v>
      </c>
      <c r="E45" s="22" t="s">
        <v>27</v>
      </c>
      <c r="F45" s="18">
        <v>0.63200000000000001</v>
      </c>
      <c r="G45" s="18">
        <v>0.60399999999999998</v>
      </c>
      <c r="H45" s="18">
        <v>0.61699999999999999</v>
      </c>
      <c r="I45" s="18">
        <v>0.59799999999999998</v>
      </c>
      <c r="J45" s="6"/>
      <c r="K45" s="1"/>
      <c r="L45" s="1"/>
      <c r="M45" s="1"/>
      <c r="N45" s="1"/>
      <c r="O45" s="1"/>
      <c r="P45" s="1"/>
      <c r="Q45" s="1"/>
      <c r="R45" s="1"/>
    </row>
    <row r="46" spans="1:18" ht="31.4" customHeight="1" x14ac:dyDescent="0.25">
      <c r="A46" s="76"/>
      <c r="B46" s="6" t="s">
        <v>183</v>
      </c>
      <c r="C46" s="6" t="s">
        <v>178</v>
      </c>
      <c r="D46" s="6" t="s">
        <v>182</v>
      </c>
      <c r="E46" s="22" t="s">
        <v>27</v>
      </c>
      <c r="F46" s="18">
        <v>0.67400000000000004</v>
      </c>
      <c r="G46" s="18">
        <v>0.66700000000000004</v>
      </c>
      <c r="H46" s="18">
        <v>0.79</v>
      </c>
      <c r="I46" s="18">
        <v>0.80100000000000005</v>
      </c>
      <c r="J46" s="6"/>
      <c r="K46" s="1"/>
      <c r="L46" s="1"/>
      <c r="M46" s="1"/>
      <c r="N46" s="1"/>
      <c r="O46" s="1"/>
      <c r="P46" s="1"/>
      <c r="Q46" s="1"/>
      <c r="R46" s="1"/>
    </row>
    <row r="47" spans="1:18" ht="31.4" customHeight="1" x14ac:dyDescent="0.25">
      <c r="A47" s="76"/>
      <c r="B47" s="6" t="s">
        <v>184</v>
      </c>
      <c r="C47" s="6" t="s">
        <v>178</v>
      </c>
      <c r="D47" s="6" t="s">
        <v>182</v>
      </c>
      <c r="E47" s="22" t="s">
        <v>27</v>
      </c>
      <c r="F47" s="18">
        <v>0.41799999999999998</v>
      </c>
      <c r="G47" s="18">
        <v>0.40600000000000003</v>
      </c>
      <c r="H47" s="18">
        <v>0.42</v>
      </c>
      <c r="I47" s="18">
        <v>0.41099999999999998</v>
      </c>
      <c r="J47" s="6"/>
      <c r="K47" s="1"/>
      <c r="L47" s="1"/>
      <c r="M47" s="1"/>
      <c r="N47" s="1"/>
      <c r="O47" s="1"/>
      <c r="P47" s="1"/>
      <c r="Q47" s="1"/>
      <c r="R47" s="1"/>
    </row>
    <row r="48" spans="1:18" ht="27.65" customHeight="1" x14ac:dyDescent="0.25">
      <c r="A48" s="76"/>
      <c r="B48" s="6" t="s">
        <v>275</v>
      </c>
      <c r="C48" s="6" t="s">
        <v>192</v>
      </c>
      <c r="D48" s="6" t="s">
        <v>24</v>
      </c>
      <c r="E48" s="22" t="s">
        <v>27</v>
      </c>
      <c r="F48" s="22" t="s">
        <v>27</v>
      </c>
      <c r="G48" s="22" t="s">
        <v>27</v>
      </c>
      <c r="H48" s="22" t="s">
        <v>27</v>
      </c>
      <c r="I48" s="45">
        <v>225</v>
      </c>
      <c r="J48" s="6"/>
      <c r="K48" s="1"/>
      <c r="L48" s="1"/>
      <c r="M48" s="1"/>
      <c r="N48" s="1"/>
      <c r="O48" s="1"/>
      <c r="P48" s="1"/>
      <c r="Q48" s="1"/>
      <c r="R48" s="1"/>
    </row>
    <row r="49" spans="1:18" ht="27.65" customHeight="1" x14ac:dyDescent="0.25">
      <c r="A49" s="76"/>
      <c r="B49" s="6" t="s">
        <v>276</v>
      </c>
      <c r="C49" s="6" t="s">
        <v>42</v>
      </c>
      <c r="D49" s="6" t="s">
        <v>24</v>
      </c>
      <c r="E49" s="22" t="s">
        <v>27</v>
      </c>
      <c r="F49" s="22" t="s">
        <v>27</v>
      </c>
      <c r="G49" s="22" t="s">
        <v>27</v>
      </c>
      <c r="H49" s="22" t="s">
        <v>27</v>
      </c>
      <c r="I49" s="25">
        <v>5.3322589818940187E-3</v>
      </c>
      <c r="J49" s="6"/>
      <c r="K49" s="1"/>
      <c r="L49" s="1"/>
      <c r="M49" s="1"/>
      <c r="N49" s="1"/>
      <c r="O49" s="1"/>
      <c r="P49" s="1"/>
      <c r="Q49" s="1"/>
      <c r="R49" s="1"/>
    </row>
    <row r="50" spans="1:18" ht="27.65" customHeight="1" x14ac:dyDescent="0.25">
      <c r="A50" s="76"/>
      <c r="B50" s="6" t="s">
        <v>193</v>
      </c>
      <c r="C50" s="6" t="s">
        <v>192</v>
      </c>
      <c r="D50" s="6" t="s">
        <v>161</v>
      </c>
      <c r="E50" s="26">
        <v>14</v>
      </c>
      <c r="F50" s="26">
        <v>18</v>
      </c>
      <c r="G50" s="26">
        <v>25</v>
      </c>
      <c r="H50" s="7">
        <v>27</v>
      </c>
      <c r="I50" s="7">
        <v>36</v>
      </c>
      <c r="J50" s="6"/>
      <c r="K50" s="1"/>
      <c r="L50" s="1"/>
      <c r="M50" s="1"/>
      <c r="N50" s="1"/>
      <c r="O50" s="1"/>
      <c r="P50" s="1"/>
      <c r="Q50" s="1"/>
      <c r="R50" s="1"/>
    </row>
    <row r="51" spans="1:18" ht="27.65" customHeight="1" x14ac:dyDescent="0.25">
      <c r="A51" s="76"/>
      <c r="B51" s="6" t="s">
        <v>194</v>
      </c>
      <c r="C51" s="6" t="s">
        <v>42</v>
      </c>
      <c r="D51" s="6" t="s">
        <v>161</v>
      </c>
      <c r="E51" s="18">
        <v>0.42899999999999999</v>
      </c>
      <c r="F51" s="18">
        <v>0.44400000000000001</v>
      </c>
      <c r="G51" s="18">
        <v>0.28000000000000003</v>
      </c>
      <c r="H51" s="18">
        <v>0.40699999999999997</v>
      </c>
      <c r="I51" s="18">
        <v>0.52800000000000002</v>
      </c>
      <c r="J51" s="6"/>
      <c r="K51" s="1"/>
      <c r="L51" s="1"/>
      <c r="M51" s="1"/>
      <c r="N51" s="1"/>
      <c r="O51" s="1"/>
      <c r="P51" s="1"/>
      <c r="Q51" s="1"/>
      <c r="R51" s="1"/>
    </row>
    <row r="52" spans="1:18" ht="27.65" customHeight="1" x14ac:dyDescent="0.25">
      <c r="A52" s="76"/>
      <c r="B52" s="6" t="s">
        <v>195</v>
      </c>
      <c r="C52" s="6" t="s">
        <v>192</v>
      </c>
      <c r="D52" s="6" t="s">
        <v>161</v>
      </c>
      <c r="E52" s="26">
        <v>123</v>
      </c>
      <c r="F52" s="26">
        <v>121</v>
      </c>
      <c r="G52" s="26">
        <v>204</v>
      </c>
      <c r="H52" s="7">
        <v>183</v>
      </c>
      <c r="I52" s="7">
        <v>165</v>
      </c>
      <c r="J52" s="6"/>
      <c r="K52" s="1"/>
      <c r="L52" s="1"/>
      <c r="M52" s="1"/>
      <c r="N52" s="1"/>
      <c r="O52" s="1"/>
      <c r="P52" s="1"/>
      <c r="Q52" s="1"/>
      <c r="R52" s="1"/>
    </row>
    <row r="53" spans="1:18" ht="27.65" customHeight="1" x14ac:dyDescent="0.25">
      <c r="A53" s="77"/>
      <c r="B53" s="6" t="s">
        <v>196</v>
      </c>
      <c r="C53" s="6" t="s">
        <v>42</v>
      </c>
      <c r="D53" s="6" t="s">
        <v>161</v>
      </c>
      <c r="E53" s="18">
        <v>0.38200000000000001</v>
      </c>
      <c r="F53" s="18">
        <v>0.29799999999999999</v>
      </c>
      <c r="G53" s="18">
        <v>0.309</v>
      </c>
      <c r="H53" s="18">
        <v>0.28999999999999998</v>
      </c>
      <c r="I53" s="18">
        <v>0.4</v>
      </c>
      <c r="J53" s="6"/>
      <c r="K53" s="1"/>
      <c r="L53" s="1"/>
      <c r="M53" s="1"/>
      <c r="N53" s="1"/>
      <c r="O53" s="1"/>
      <c r="P53" s="1"/>
      <c r="Q53" s="1"/>
      <c r="R53" s="1"/>
    </row>
    <row r="54" spans="1:18" ht="27.5" customHeight="1" x14ac:dyDescent="0.25">
      <c r="A54" s="71" t="s">
        <v>197</v>
      </c>
      <c r="B54" s="6" t="s">
        <v>198</v>
      </c>
      <c r="C54" s="6" t="s">
        <v>192</v>
      </c>
      <c r="D54" s="71" t="s">
        <v>199</v>
      </c>
      <c r="E54" s="11">
        <v>44</v>
      </c>
      <c r="F54" s="11">
        <v>50</v>
      </c>
      <c r="G54" s="11">
        <v>44</v>
      </c>
      <c r="H54" s="7">
        <v>43</v>
      </c>
      <c r="I54" s="7">
        <v>30</v>
      </c>
      <c r="J54" s="6"/>
      <c r="K54" s="1"/>
      <c r="L54" s="1"/>
      <c r="M54" s="1"/>
      <c r="N54" s="1"/>
      <c r="O54" s="1"/>
      <c r="P54" s="1"/>
      <c r="Q54" s="1"/>
      <c r="R54" s="1"/>
    </row>
    <row r="55" spans="1:18" ht="27.65" customHeight="1" x14ac:dyDescent="0.25">
      <c r="A55" s="71"/>
      <c r="B55" s="6" t="s">
        <v>200</v>
      </c>
      <c r="C55" s="6" t="s">
        <v>192</v>
      </c>
      <c r="D55" s="71"/>
      <c r="E55" s="11">
        <v>9</v>
      </c>
      <c r="F55" s="11">
        <v>12</v>
      </c>
      <c r="G55" s="11">
        <v>19</v>
      </c>
      <c r="H55" s="7">
        <v>21</v>
      </c>
      <c r="I55" s="7">
        <v>36</v>
      </c>
      <c r="J55" s="6"/>
      <c r="K55" s="1"/>
      <c r="L55" s="1"/>
      <c r="M55" s="1"/>
      <c r="N55" s="1"/>
      <c r="O55" s="1"/>
      <c r="P55" s="1"/>
      <c r="Q55" s="1"/>
      <c r="R55" s="1"/>
    </row>
    <row r="56" spans="1:18" ht="27.65" customHeight="1" x14ac:dyDescent="0.25">
      <c r="A56" s="71"/>
      <c r="B56" s="6" t="s">
        <v>201</v>
      </c>
      <c r="C56" s="6" t="s">
        <v>178</v>
      </c>
      <c r="D56" s="71"/>
      <c r="E56" s="18">
        <v>1</v>
      </c>
      <c r="F56" s="18">
        <v>0.98</v>
      </c>
      <c r="G56" s="18">
        <v>1</v>
      </c>
      <c r="H56" s="18">
        <v>1</v>
      </c>
      <c r="I56" s="18">
        <v>1</v>
      </c>
      <c r="J56" s="6"/>
      <c r="K56" s="1"/>
      <c r="L56" s="1"/>
      <c r="M56" s="1"/>
      <c r="N56" s="1"/>
      <c r="O56" s="1"/>
      <c r="P56" s="1"/>
      <c r="Q56" s="1"/>
      <c r="R56" s="1"/>
    </row>
    <row r="57" spans="1:18" ht="27.65" customHeight="1" x14ac:dyDescent="0.25">
      <c r="A57" s="71"/>
      <c r="B57" s="6" t="s">
        <v>202</v>
      </c>
      <c r="C57" s="6" t="s">
        <v>178</v>
      </c>
      <c r="D57" s="71"/>
      <c r="E57" s="12">
        <v>0.2</v>
      </c>
      <c r="F57" s="12">
        <v>0.255</v>
      </c>
      <c r="G57" s="12">
        <v>0.45200000000000001</v>
      </c>
      <c r="H57" s="12">
        <v>0.41199999999999998</v>
      </c>
      <c r="I57" s="12">
        <v>0.8</v>
      </c>
      <c r="J57" s="8" t="s">
        <v>203</v>
      </c>
      <c r="K57" s="1"/>
      <c r="L57" s="1"/>
      <c r="M57" s="1"/>
      <c r="N57" s="1"/>
      <c r="O57" s="1"/>
      <c r="P57" s="1"/>
      <c r="Q57" s="1"/>
      <c r="R57" s="1"/>
    </row>
    <row r="58" spans="1:18" ht="27.5" customHeight="1" x14ac:dyDescent="0.25">
      <c r="A58" s="71"/>
      <c r="B58" s="6" t="s">
        <v>204</v>
      </c>
      <c r="C58" s="6" t="s">
        <v>205</v>
      </c>
      <c r="D58" s="6" t="s">
        <v>182</v>
      </c>
      <c r="E58" s="22" t="s">
        <v>27</v>
      </c>
      <c r="F58" s="27">
        <v>13.44</v>
      </c>
      <c r="G58" s="27">
        <v>14.84</v>
      </c>
      <c r="H58" s="28">
        <v>15.78</v>
      </c>
      <c r="I58" s="28">
        <v>14.8</v>
      </c>
      <c r="J58" s="6"/>
      <c r="K58" s="1"/>
      <c r="L58" s="1"/>
      <c r="M58" s="1"/>
      <c r="N58" s="1"/>
      <c r="O58" s="1"/>
      <c r="P58" s="1"/>
      <c r="Q58" s="1"/>
      <c r="R58" s="1"/>
    </row>
    <row r="59" spans="1:18" ht="27.65" customHeight="1" x14ac:dyDescent="0.25">
      <c r="A59" s="71"/>
      <c r="B59" s="6" t="s">
        <v>206</v>
      </c>
      <c r="C59" s="6" t="s">
        <v>42</v>
      </c>
      <c r="D59" s="6" t="s">
        <v>182</v>
      </c>
      <c r="E59" s="18">
        <v>0.63600000000000001</v>
      </c>
      <c r="F59" s="18">
        <v>0.64900000000000002</v>
      </c>
      <c r="G59" s="18">
        <v>0.64400000000000002</v>
      </c>
      <c r="H59" s="18">
        <v>0.68799999999999994</v>
      </c>
      <c r="I59" s="18">
        <v>0.71699999999999997</v>
      </c>
      <c r="J59" s="6"/>
      <c r="K59" s="1"/>
      <c r="L59" s="1"/>
      <c r="M59" s="1"/>
      <c r="N59" s="1"/>
      <c r="O59" s="1"/>
      <c r="P59" s="1"/>
      <c r="Q59" s="1"/>
      <c r="R59" s="1"/>
    </row>
    <row r="60" spans="1:18" ht="27.65" hidden="1" customHeight="1" x14ac:dyDescent="0.25">
      <c r="A60" s="79" t="s">
        <v>207</v>
      </c>
      <c r="B60" s="75" t="s">
        <v>336</v>
      </c>
      <c r="C60" s="97" t="s">
        <v>208</v>
      </c>
      <c r="D60" s="6" t="s">
        <v>327</v>
      </c>
      <c r="E60" s="11">
        <v>11</v>
      </c>
      <c r="F60" s="11">
        <v>14</v>
      </c>
      <c r="G60" s="11">
        <v>18</v>
      </c>
      <c r="H60" s="7">
        <v>10</v>
      </c>
      <c r="I60" s="41" t="s">
        <v>209</v>
      </c>
      <c r="J60" s="6"/>
      <c r="K60" s="1"/>
      <c r="L60" s="1"/>
      <c r="M60" s="1"/>
      <c r="N60" s="1"/>
      <c r="O60" s="1"/>
      <c r="P60" s="1"/>
      <c r="Q60" s="1"/>
      <c r="R60" s="1"/>
    </row>
    <row r="61" spans="1:18" ht="27.65" hidden="1" customHeight="1" x14ac:dyDescent="0.25">
      <c r="A61" s="81"/>
      <c r="B61" s="88"/>
      <c r="C61" s="98"/>
      <c r="D61" s="6" t="s">
        <v>328</v>
      </c>
      <c r="E61" s="11">
        <v>208</v>
      </c>
      <c r="F61" s="11">
        <v>180</v>
      </c>
      <c r="G61" s="11">
        <v>157</v>
      </c>
      <c r="H61" s="7">
        <v>171</v>
      </c>
      <c r="I61" s="41" t="s">
        <v>209</v>
      </c>
      <c r="J61" s="6"/>
      <c r="K61" s="1"/>
      <c r="L61" s="1"/>
      <c r="M61" s="1"/>
      <c r="N61" s="1"/>
      <c r="O61" s="1"/>
      <c r="P61" s="1"/>
      <c r="Q61" s="1"/>
      <c r="R61" s="1"/>
    </row>
    <row r="62" spans="1:18" ht="27.65" hidden="1" customHeight="1" x14ac:dyDescent="0.25">
      <c r="A62" s="81"/>
      <c r="B62" s="88"/>
      <c r="C62" s="98"/>
      <c r="D62" s="6" t="s">
        <v>329</v>
      </c>
      <c r="E62" s="11">
        <v>219</v>
      </c>
      <c r="F62" s="11">
        <v>194</v>
      </c>
      <c r="G62" s="11">
        <v>175</v>
      </c>
      <c r="H62" s="7">
        <v>181</v>
      </c>
      <c r="I62" s="41" t="s">
        <v>209</v>
      </c>
      <c r="J62" s="6"/>
      <c r="K62" s="1"/>
      <c r="L62" s="1"/>
      <c r="M62" s="1"/>
      <c r="N62" s="1"/>
      <c r="O62" s="1"/>
      <c r="P62" s="1"/>
      <c r="Q62" s="1"/>
      <c r="R62" s="1"/>
    </row>
    <row r="63" spans="1:18" ht="27.65" customHeight="1" x14ac:dyDescent="0.25">
      <c r="A63" s="81"/>
      <c r="B63" s="88"/>
      <c r="C63" s="98"/>
      <c r="D63" s="6" t="s">
        <v>210</v>
      </c>
      <c r="E63" s="41" t="s">
        <v>209</v>
      </c>
      <c r="F63" s="41" t="s">
        <v>209</v>
      </c>
      <c r="G63" s="41" t="s">
        <v>209</v>
      </c>
      <c r="H63" s="41" t="s">
        <v>209</v>
      </c>
      <c r="I63" s="7">
        <v>11</v>
      </c>
      <c r="J63" s="6"/>
      <c r="K63" s="1"/>
      <c r="L63" s="1"/>
      <c r="M63" s="1"/>
      <c r="N63" s="1"/>
      <c r="O63" s="1"/>
      <c r="P63" s="1"/>
      <c r="Q63" s="1"/>
      <c r="R63" s="1"/>
    </row>
    <row r="64" spans="1:18" ht="27.65" customHeight="1" x14ac:dyDescent="0.25">
      <c r="A64" s="81"/>
      <c r="B64" s="88"/>
      <c r="C64" s="98"/>
      <c r="D64" s="6" t="s">
        <v>211</v>
      </c>
      <c r="E64" s="41" t="s">
        <v>209</v>
      </c>
      <c r="F64" s="41" t="s">
        <v>209</v>
      </c>
      <c r="G64" s="41" t="s">
        <v>209</v>
      </c>
      <c r="H64" s="41" t="s">
        <v>209</v>
      </c>
      <c r="I64" s="7">
        <v>113</v>
      </c>
      <c r="J64" s="6"/>
      <c r="K64" s="1"/>
      <c r="L64" s="1"/>
      <c r="M64" s="1"/>
      <c r="N64" s="1"/>
      <c r="O64" s="1"/>
      <c r="P64" s="1"/>
      <c r="Q64" s="1"/>
      <c r="R64" s="1"/>
    </row>
    <row r="65" spans="1:18" ht="27.65" customHeight="1" x14ac:dyDescent="0.25">
      <c r="A65" s="81"/>
      <c r="B65" s="88"/>
      <c r="C65" s="98"/>
      <c r="D65" s="6" t="s">
        <v>212</v>
      </c>
      <c r="E65" s="41" t="s">
        <v>209</v>
      </c>
      <c r="F65" s="41" t="s">
        <v>209</v>
      </c>
      <c r="G65" s="41" t="s">
        <v>209</v>
      </c>
      <c r="H65" s="41" t="s">
        <v>209</v>
      </c>
      <c r="I65" s="7">
        <v>124</v>
      </c>
      <c r="J65" s="6"/>
      <c r="K65" s="1"/>
      <c r="L65" s="1"/>
      <c r="M65" s="1"/>
      <c r="N65" s="1"/>
      <c r="O65" s="1"/>
      <c r="P65" s="1"/>
      <c r="Q65" s="1"/>
      <c r="R65" s="1"/>
    </row>
    <row r="66" spans="1:18" ht="27.65" customHeight="1" x14ac:dyDescent="0.25">
      <c r="A66" s="81"/>
      <c r="B66" s="88"/>
      <c r="C66" s="98"/>
      <c r="D66" s="6" t="s">
        <v>331</v>
      </c>
      <c r="E66" s="41" t="s">
        <v>209</v>
      </c>
      <c r="F66" s="41" t="s">
        <v>209</v>
      </c>
      <c r="G66" s="41" t="s">
        <v>209</v>
      </c>
      <c r="H66" s="41" t="s">
        <v>209</v>
      </c>
      <c r="I66" s="7">
        <v>5</v>
      </c>
      <c r="J66" s="6"/>
      <c r="K66" s="1"/>
      <c r="L66" s="1"/>
      <c r="M66" s="1"/>
      <c r="N66" s="1"/>
      <c r="O66" s="1"/>
      <c r="P66" s="1"/>
      <c r="Q66" s="1"/>
      <c r="R66" s="1"/>
    </row>
    <row r="67" spans="1:18" ht="27.65" customHeight="1" x14ac:dyDescent="0.25">
      <c r="A67" s="81"/>
      <c r="B67" s="88"/>
      <c r="C67" s="98"/>
      <c r="D67" s="6" t="s">
        <v>332</v>
      </c>
      <c r="E67" s="41" t="s">
        <v>209</v>
      </c>
      <c r="F67" s="41" t="s">
        <v>209</v>
      </c>
      <c r="G67" s="41" t="s">
        <v>209</v>
      </c>
      <c r="H67" s="41" t="s">
        <v>209</v>
      </c>
      <c r="I67" s="7">
        <v>15</v>
      </c>
      <c r="J67" s="6"/>
      <c r="K67" s="1"/>
      <c r="L67" s="1"/>
      <c r="M67" s="1"/>
      <c r="N67" s="1"/>
      <c r="O67" s="1"/>
      <c r="P67" s="1"/>
      <c r="Q67" s="1"/>
      <c r="R67" s="1"/>
    </row>
    <row r="68" spans="1:18" ht="27.65" customHeight="1" x14ac:dyDescent="0.25">
      <c r="A68" s="81"/>
      <c r="B68" s="78"/>
      <c r="C68" s="99"/>
      <c r="D68" s="6" t="s">
        <v>333</v>
      </c>
      <c r="E68" s="41" t="s">
        <v>209</v>
      </c>
      <c r="F68" s="41" t="s">
        <v>209</v>
      </c>
      <c r="G68" s="41" t="s">
        <v>209</v>
      </c>
      <c r="H68" s="41" t="s">
        <v>209</v>
      </c>
      <c r="I68" s="7">
        <v>20</v>
      </c>
      <c r="J68" s="6"/>
      <c r="K68" s="1"/>
      <c r="L68" s="1"/>
      <c r="M68" s="1"/>
      <c r="N68" s="1"/>
      <c r="O68" s="1"/>
      <c r="P68" s="1"/>
      <c r="Q68" s="1"/>
      <c r="R68" s="1"/>
    </row>
    <row r="69" spans="1:18" ht="26.5" customHeight="1" x14ac:dyDescent="0.25">
      <c r="A69" s="81"/>
      <c r="B69" s="79" t="s">
        <v>334</v>
      </c>
      <c r="C69" s="94" t="s">
        <v>27</v>
      </c>
      <c r="D69" s="6" t="s">
        <v>330</v>
      </c>
      <c r="E69" s="27">
        <v>0.38</v>
      </c>
      <c r="F69" s="27">
        <v>0.37</v>
      </c>
      <c r="G69" s="27">
        <v>0.47</v>
      </c>
      <c r="H69" s="24">
        <v>0.44</v>
      </c>
      <c r="I69" s="24">
        <v>0.09</v>
      </c>
      <c r="J69" s="6"/>
      <c r="K69" s="1"/>
      <c r="L69" s="1"/>
      <c r="M69" s="1"/>
      <c r="N69" s="1"/>
      <c r="O69" s="1"/>
      <c r="P69" s="1"/>
      <c r="Q69" s="1"/>
      <c r="R69" s="1"/>
    </row>
    <row r="70" spans="1:18" ht="26.5" customHeight="1" x14ac:dyDescent="0.25">
      <c r="A70" s="81"/>
      <c r="B70" s="83"/>
      <c r="C70" s="95"/>
      <c r="D70" s="6" t="s">
        <v>211</v>
      </c>
      <c r="E70" s="22" t="s">
        <v>27</v>
      </c>
      <c r="F70" s="22" t="s">
        <v>27</v>
      </c>
      <c r="G70" s="22" t="s">
        <v>27</v>
      </c>
      <c r="H70" s="22" t="s">
        <v>27</v>
      </c>
      <c r="I70" s="24">
        <v>0.63</v>
      </c>
      <c r="J70" s="6"/>
      <c r="K70" s="1"/>
      <c r="L70" s="1"/>
      <c r="M70" s="1"/>
      <c r="N70" s="1"/>
      <c r="O70" s="1"/>
      <c r="P70" s="1"/>
      <c r="Q70" s="1"/>
      <c r="R70" s="1"/>
    </row>
    <row r="71" spans="1:18" ht="27.65" customHeight="1" x14ac:dyDescent="0.25">
      <c r="A71" s="81"/>
      <c r="B71" s="80"/>
      <c r="C71" s="96"/>
      <c r="D71" s="6" t="s">
        <v>212</v>
      </c>
      <c r="E71" s="22" t="s">
        <v>27</v>
      </c>
      <c r="F71" s="22" t="s">
        <v>27</v>
      </c>
      <c r="G71" s="22" t="s">
        <v>27</v>
      </c>
      <c r="H71" s="22" t="s">
        <v>27</v>
      </c>
      <c r="I71" s="62">
        <v>0.56928131626416056</v>
      </c>
      <c r="J71" s="6"/>
      <c r="K71" s="1"/>
      <c r="L71" s="1"/>
      <c r="M71" s="1"/>
      <c r="N71" s="1"/>
      <c r="O71" s="1"/>
      <c r="P71" s="1"/>
      <c r="Q71" s="1"/>
      <c r="R71" s="1"/>
    </row>
    <row r="72" spans="1:18" ht="27.5" customHeight="1" x14ac:dyDescent="0.25">
      <c r="A72" s="81"/>
      <c r="B72" s="79" t="s">
        <v>335</v>
      </c>
      <c r="C72" s="22" t="s">
        <v>27</v>
      </c>
      <c r="D72" s="6" t="s">
        <v>210</v>
      </c>
      <c r="E72" s="29">
        <v>3.0000000000000001E-3</v>
      </c>
      <c r="F72" s="29">
        <v>1E-3</v>
      </c>
      <c r="G72" s="29">
        <v>1E-3</v>
      </c>
      <c r="H72" s="24">
        <v>1.6E-2</v>
      </c>
      <c r="I72" s="40">
        <v>8.0000000000000007E-5</v>
      </c>
      <c r="J72" s="6"/>
      <c r="K72" s="1"/>
      <c r="L72" s="1"/>
      <c r="M72" s="1"/>
      <c r="N72" s="1"/>
      <c r="O72" s="1"/>
      <c r="P72" s="1"/>
      <c r="Q72" s="1"/>
      <c r="R72" s="1"/>
    </row>
    <row r="73" spans="1:18" ht="27" x14ac:dyDescent="0.25">
      <c r="A73" s="81"/>
      <c r="B73" s="83"/>
      <c r="C73" s="22" t="s">
        <v>27</v>
      </c>
      <c r="D73" s="6" t="s">
        <v>211</v>
      </c>
      <c r="E73" s="22" t="s">
        <v>27</v>
      </c>
      <c r="F73" s="22" t="s">
        <v>27</v>
      </c>
      <c r="G73" s="22" t="s">
        <v>27</v>
      </c>
      <c r="H73" s="22" t="s">
        <v>27</v>
      </c>
      <c r="I73" s="63">
        <v>4.6600000000000001E-3</v>
      </c>
      <c r="J73" s="6"/>
      <c r="K73" s="1"/>
      <c r="L73" s="1"/>
      <c r="M73" s="1"/>
      <c r="N73" s="1"/>
      <c r="O73" s="1"/>
      <c r="P73" s="1"/>
      <c r="Q73" s="1"/>
      <c r="R73" s="1"/>
    </row>
    <row r="74" spans="1:18" ht="33" customHeight="1" x14ac:dyDescent="0.25">
      <c r="A74" s="80"/>
      <c r="B74" s="80"/>
      <c r="C74" s="22" t="s">
        <v>27</v>
      </c>
      <c r="D74" s="6" t="s">
        <v>212</v>
      </c>
      <c r="E74" s="22" t="s">
        <v>27</v>
      </c>
      <c r="F74" s="22" t="s">
        <v>27</v>
      </c>
      <c r="G74" s="22" t="s">
        <v>27</v>
      </c>
      <c r="H74" s="22" t="s">
        <v>27</v>
      </c>
      <c r="I74" s="63">
        <v>5.2599999999999999E-3</v>
      </c>
      <c r="J74" s="6"/>
      <c r="K74" s="1"/>
      <c r="L74" s="1"/>
      <c r="M74" s="1"/>
      <c r="N74" s="1"/>
      <c r="O74" s="1"/>
      <c r="P74" s="1"/>
      <c r="Q74" s="1"/>
      <c r="R74" s="1"/>
    </row>
    <row r="75" spans="1:18" ht="27.65" customHeight="1" x14ac:dyDescent="0.25">
      <c r="A75" s="71" t="s">
        <v>213</v>
      </c>
      <c r="B75" s="6" t="s">
        <v>214</v>
      </c>
      <c r="C75" s="6" t="s">
        <v>178</v>
      </c>
      <c r="D75" s="6" t="s">
        <v>182</v>
      </c>
      <c r="E75" s="16">
        <v>1</v>
      </c>
      <c r="F75" s="16">
        <v>1</v>
      </c>
      <c r="G75" s="16">
        <v>1</v>
      </c>
      <c r="H75" s="16">
        <v>1</v>
      </c>
      <c r="I75" s="16">
        <v>1</v>
      </c>
      <c r="J75" s="6"/>
      <c r="K75" s="1"/>
      <c r="L75" s="1"/>
      <c r="M75" s="1"/>
      <c r="N75" s="1"/>
      <c r="O75" s="1"/>
      <c r="P75" s="1"/>
      <c r="Q75" s="1"/>
      <c r="R75" s="1"/>
    </row>
    <row r="76" spans="1:18" ht="27.65" customHeight="1" x14ac:dyDescent="0.25">
      <c r="A76" s="71"/>
      <c r="B76" s="6" t="s">
        <v>215</v>
      </c>
      <c r="C76" s="6" t="s">
        <v>178</v>
      </c>
      <c r="D76" s="6" t="s">
        <v>182</v>
      </c>
      <c r="E76" s="18">
        <v>0.93300000000000005</v>
      </c>
      <c r="F76" s="18">
        <v>0.998</v>
      </c>
      <c r="G76" s="18">
        <v>0.97599999999999998</v>
      </c>
      <c r="H76" s="18">
        <v>0.998</v>
      </c>
      <c r="I76" s="18">
        <v>0.95</v>
      </c>
      <c r="J76" s="6"/>
      <c r="K76" s="1"/>
      <c r="L76" s="1"/>
      <c r="M76" s="1"/>
      <c r="N76" s="1"/>
      <c r="O76" s="1"/>
      <c r="P76" s="1"/>
      <c r="Q76" s="1"/>
      <c r="R76" s="1"/>
    </row>
    <row r="77" spans="1:18" ht="27.65" customHeight="1" x14ac:dyDescent="0.25">
      <c r="A77" s="71"/>
      <c r="B77" s="6" t="s">
        <v>216</v>
      </c>
      <c r="C77" s="6" t="s">
        <v>42</v>
      </c>
      <c r="D77" s="6" t="s">
        <v>182</v>
      </c>
      <c r="E77" s="25">
        <v>1.7299999999999999E-2</v>
      </c>
      <c r="F77" s="25">
        <v>1.84E-2</v>
      </c>
      <c r="G77" s="25">
        <v>2.4199999999999999E-2</v>
      </c>
      <c r="H77" s="25">
        <v>2.87E-2</v>
      </c>
      <c r="I77" s="25">
        <v>2.1600000000000001E-2</v>
      </c>
      <c r="J77" s="6"/>
      <c r="K77" s="1"/>
      <c r="L77" s="1"/>
      <c r="M77" s="1"/>
      <c r="N77" s="1"/>
      <c r="O77" s="1"/>
      <c r="P77" s="1"/>
      <c r="Q77" s="1"/>
      <c r="R77" s="1"/>
    </row>
    <row r="78" spans="1:18" ht="27.65" customHeight="1" x14ac:dyDescent="0.3">
      <c r="A78" s="71"/>
      <c r="B78" s="6" t="s">
        <v>217</v>
      </c>
      <c r="C78" s="6" t="s">
        <v>42</v>
      </c>
      <c r="D78" s="6" t="s">
        <v>182</v>
      </c>
      <c r="E78" s="18">
        <v>0.88100000000000001</v>
      </c>
      <c r="F78" s="18">
        <v>0.77300000000000002</v>
      </c>
      <c r="G78" s="18">
        <v>0.60799999999999998</v>
      </c>
      <c r="H78" s="18">
        <v>0.63600000000000001</v>
      </c>
      <c r="I78" s="18">
        <v>0.75600000000000001</v>
      </c>
      <c r="J78" s="13"/>
      <c r="K78" s="19"/>
      <c r="L78" s="19"/>
      <c r="M78" s="19"/>
      <c r="N78" s="19"/>
      <c r="O78" s="19"/>
      <c r="P78" s="19"/>
      <c r="Q78" s="19"/>
      <c r="R78" s="19"/>
    </row>
    <row r="79" spans="1:18" ht="27.65" customHeight="1" x14ac:dyDescent="0.3">
      <c r="A79" s="71"/>
      <c r="B79" s="6" t="s">
        <v>218</v>
      </c>
      <c r="C79" s="6" t="s">
        <v>219</v>
      </c>
      <c r="D79" s="6" t="s">
        <v>182</v>
      </c>
      <c r="E79" s="27">
        <v>2.3199999999999998</v>
      </c>
      <c r="F79" s="27">
        <v>2.85</v>
      </c>
      <c r="G79" s="27">
        <v>3.53</v>
      </c>
      <c r="H79" s="24">
        <v>3.54</v>
      </c>
      <c r="I79" s="24">
        <v>3.04</v>
      </c>
      <c r="J79" s="13"/>
      <c r="K79" s="19"/>
      <c r="L79" s="19"/>
      <c r="M79" s="19"/>
      <c r="N79" s="19"/>
      <c r="O79" s="19"/>
      <c r="P79" s="19"/>
      <c r="Q79" s="19"/>
      <c r="R79" s="19"/>
    </row>
    <row r="80" spans="1:18" ht="27.65" customHeight="1" x14ac:dyDescent="0.3">
      <c r="A80" s="71"/>
      <c r="B80" s="6" t="s">
        <v>220</v>
      </c>
      <c r="C80" s="6" t="s">
        <v>42</v>
      </c>
      <c r="D80" s="6" t="s">
        <v>182</v>
      </c>
      <c r="E80" s="18">
        <v>0.92600000000000005</v>
      </c>
      <c r="F80" s="18">
        <v>0.93600000000000005</v>
      </c>
      <c r="G80" s="18">
        <v>0.89900000000000002</v>
      </c>
      <c r="H80" s="18">
        <v>0.93799999999999994</v>
      </c>
      <c r="I80" s="18">
        <v>0.89600000000000002</v>
      </c>
      <c r="J80" s="13"/>
      <c r="K80" s="19"/>
      <c r="L80" s="19"/>
      <c r="M80" s="19"/>
      <c r="N80" s="19"/>
      <c r="O80" s="19"/>
      <c r="P80" s="19"/>
      <c r="Q80" s="19"/>
      <c r="R80" s="19"/>
    </row>
    <row r="81" spans="1:18" ht="44.15" customHeight="1" x14ac:dyDescent="0.3">
      <c r="A81" s="6" t="s">
        <v>227</v>
      </c>
      <c r="B81" s="5" t="s">
        <v>228</v>
      </c>
      <c r="C81" s="6" t="s">
        <v>42</v>
      </c>
      <c r="D81" s="6" t="s">
        <v>24</v>
      </c>
      <c r="E81" s="6" t="s">
        <v>229</v>
      </c>
      <c r="F81" s="16">
        <v>0.97</v>
      </c>
      <c r="G81" s="6" t="s">
        <v>229</v>
      </c>
      <c r="H81" s="16">
        <v>0.94</v>
      </c>
      <c r="I81" s="6" t="s">
        <v>229</v>
      </c>
      <c r="J81" s="13"/>
      <c r="K81" s="19"/>
      <c r="L81" s="19"/>
      <c r="M81" s="19"/>
      <c r="N81" s="19"/>
      <c r="O81" s="19"/>
      <c r="P81" s="19"/>
      <c r="Q81" s="19"/>
      <c r="R81" s="19"/>
    </row>
    <row r="82" spans="1:18" ht="49" customHeight="1" x14ac:dyDescent="0.3">
      <c r="A82" s="92" t="s">
        <v>337</v>
      </c>
      <c r="B82" s="93"/>
      <c r="C82" s="6" t="s">
        <v>282</v>
      </c>
      <c r="D82" s="6" t="s">
        <v>24</v>
      </c>
      <c r="E82" s="52">
        <v>2.3984921465968587</v>
      </c>
      <c r="F82" s="52">
        <v>2.311503565694657</v>
      </c>
      <c r="G82" s="52">
        <v>2.1366896342520367</v>
      </c>
      <c r="H82" s="52">
        <v>2.2089085280843119</v>
      </c>
      <c r="I82" s="52">
        <v>2.2530409991258087</v>
      </c>
      <c r="J82" s="13"/>
      <c r="K82" s="19"/>
      <c r="L82" s="19"/>
      <c r="M82" s="19"/>
      <c r="N82" s="19"/>
      <c r="O82" s="19"/>
      <c r="P82" s="19"/>
      <c r="Q82" s="19"/>
      <c r="R82" s="19"/>
    </row>
    <row r="83" spans="1:18" ht="26.5" customHeight="1" x14ac:dyDescent="0.3">
      <c r="A83" s="47"/>
      <c r="B83" s="48"/>
      <c r="C83" s="47"/>
      <c r="D83" s="47"/>
      <c r="E83" s="47"/>
      <c r="F83" s="49"/>
      <c r="G83" s="47"/>
      <c r="H83" s="49"/>
      <c r="I83" s="47"/>
      <c r="J83" s="50"/>
      <c r="K83" s="19"/>
      <c r="L83" s="19"/>
      <c r="M83" s="19"/>
      <c r="N83" s="19"/>
      <c r="O83" s="19"/>
      <c r="P83" s="19"/>
      <c r="Q83" s="19"/>
      <c r="R83" s="19"/>
    </row>
    <row r="84" spans="1:18" ht="47.15" customHeight="1" x14ac:dyDescent="0.3">
      <c r="A84" s="75" t="s">
        <v>230</v>
      </c>
      <c r="B84" s="5" t="s">
        <v>231</v>
      </c>
      <c r="C84" s="6" t="s">
        <v>232</v>
      </c>
      <c r="D84" s="6" t="s">
        <v>40</v>
      </c>
      <c r="E84" s="11">
        <v>180</v>
      </c>
      <c r="F84" s="11">
        <v>170</v>
      </c>
      <c r="G84" s="11">
        <v>280</v>
      </c>
      <c r="H84" s="7">
        <v>297</v>
      </c>
      <c r="I84" s="7">
        <v>406</v>
      </c>
      <c r="J84" s="13"/>
      <c r="K84" s="1"/>
      <c r="L84" s="1"/>
      <c r="M84" s="1"/>
      <c r="N84" s="1"/>
      <c r="O84" s="1"/>
      <c r="P84" s="1"/>
      <c r="Q84" s="1"/>
      <c r="R84" s="1"/>
    </row>
    <row r="85" spans="1:18" ht="57.65" customHeight="1" x14ac:dyDescent="0.3">
      <c r="A85" s="88"/>
      <c r="B85" s="5" t="s">
        <v>233</v>
      </c>
      <c r="C85" s="6" t="s">
        <v>42</v>
      </c>
      <c r="D85" s="6" t="s">
        <v>40</v>
      </c>
      <c r="E85" s="16">
        <v>0.98</v>
      </c>
      <c r="F85" s="16">
        <v>0.97</v>
      </c>
      <c r="G85" s="16">
        <v>0.98</v>
      </c>
      <c r="H85" s="16">
        <v>0.99</v>
      </c>
      <c r="I85" s="18">
        <v>0.995</v>
      </c>
      <c r="J85" s="13"/>
      <c r="K85" s="1"/>
      <c r="L85" s="1"/>
      <c r="M85" s="1"/>
      <c r="N85" s="1"/>
      <c r="O85" s="1"/>
      <c r="P85" s="1"/>
      <c r="Q85" s="1"/>
      <c r="R85" s="1"/>
    </row>
    <row r="86" spans="1:18" ht="47.15" customHeight="1" x14ac:dyDescent="0.3">
      <c r="A86" s="88"/>
      <c r="B86" s="5" t="s">
        <v>234</v>
      </c>
      <c r="C86" s="6" t="s">
        <v>42</v>
      </c>
      <c r="D86" s="6" t="s">
        <v>172</v>
      </c>
      <c r="E86" s="16">
        <v>0.97</v>
      </c>
      <c r="F86" s="3" t="s">
        <v>33</v>
      </c>
      <c r="G86" s="16">
        <v>0.89</v>
      </c>
      <c r="H86" s="16">
        <v>0.875</v>
      </c>
      <c r="I86" s="43">
        <v>0.90400000000000003</v>
      </c>
      <c r="J86" s="13"/>
      <c r="K86" s="1"/>
      <c r="L86" s="1"/>
      <c r="M86" s="1"/>
      <c r="N86" s="1"/>
      <c r="O86" s="1"/>
      <c r="P86" s="1"/>
      <c r="Q86" s="1"/>
      <c r="R86" s="1"/>
    </row>
    <row r="87" spans="1:18" ht="28" customHeight="1" x14ac:dyDescent="0.3">
      <c r="A87" s="76"/>
      <c r="B87" s="5" t="s">
        <v>323</v>
      </c>
      <c r="C87" s="6" t="s">
        <v>235</v>
      </c>
      <c r="D87" s="6" t="s">
        <v>40</v>
      </c>
      <c r="E87" s="3" t="s">
        <v>27</v>
      </c>
      <c r="F87" s="3" t="s">
        <v>27</v>
      </c>
      <c r="G87" s="3" t="s">
        <v>27</v>
      </c>
      <c r="H87" s="3" t="s">
        <v>27</v>
      </c>
      <c r="I87" s="6">
        <v>0</v>
      </c>
      <c r="J87" s="13"/>
      <c r="K87" s="1"/>
      <c r="L87" s="1"/>
      <c r="M87" s="1"/>
      <c r="N87" s="1"/>
      <c r="O87" s="1"/>
      <c r="P87" s="1"/>
      <c r="Q87" s="1"/>
      <c r="R87" s="1"/>
    </row>
    <row r="88" spans="1:18" ht="28" customHeight="1" x14ac:dyDescent="0.3">
      <c r="A88" s="76"/>
      <c r="B88" s="5" t="s">
        <v>322</v>
      </c>
      <c r="C88" s="6" t="s">
        <v>208</v>
      </c>
      <c r="D88" s="6" t="s">
        <v>40</v>
      </c>
      <c r="E88" s="3" t="s">
        <v>27</v>
      </c>
      <c r="F88" s="3" t="s">
        <v>27</v>
      </c>
      <c r="G88" s="3" t="s">
        <v>27</v>
      </c>
      <c r="H88" s="3" t="s">
        <v>27</v>
      </c>
      <c r="I88" s="6">
        <v>0</v>
      </c>
      <c r="J88" s="13"/>
      <c r="K88" s="1"/>
      <c r="L88" s="1"/>
      <c r="M88" s="1"/>
      <c r="N88" s="1"/>
      <c r="O88" s="1"/>
      <c r="P88" s="1"/>
      <c r="Q88" s="1"/>
      <c r="R88" s="1"/>
    </row>
    <row r="89" spans="1:18" ht="28" customHeight="1" x14ac:dyDescent="0.3">
      <c r="A89" s="76"/>
      <c r="B89" s="5" t="s">
        <v>321</v>
      </c>
      <c r="C89" s="6" t="s">
        <v>236</v>
      </c>
      <c r="D89" s="6" t="s">
        <v>40</v>
      </c>
      <c r="E89" s="3" t="s">
        <v>27</v>
      </c>
      <c r="F89" s="3" t="s">
        <v>27</v>
      </c>
      <c r="G89" s="3" t="s">
        <v>27</v>
      </c>
      <c r="H89" s="3" t="s">
        <v>27</v>
      </c>
      <c r="I89" s="6">
        <v>0</v>
      </c>
      <c r="J89" s="13"/>
      <c r="K89" s="1"/>
      <c r="L89" s="1"/>
      <c r="M89" s="1"/>
      <c r="N89" s="1"/>
      <c r="O89" s="1"/>
      <c r="P89" s="1"/>
      <c r="Q89" s="1"/>
      <c r="R89" s="1"/>
    </row>
    <row r="90" spans="1:18" ht="28" customHeight="1" x14ac:dyDescent="0.3">
      <c r="A90" s="76"/>
      <c r="B90" s="5" t="s">
        <v>320</v>
      </c>
      <c r="C90" s="6" t="s">
        <v>208</v>
      </c>
      <c r="D90" s="6" t="s">
        <v>40</v>
      </c>
      <c r="E90" s="3" t="s">
        <v>27</v>
      </c>
      <c r="F90" s="3" t="s">
        <v>27</v>
      </c>
      <c r="G90" s="3" t="s">
        <v>33</v>
      </c>
      <c r="H90" s="3" t="s">
        <v>27</v>
      </c>
      <c r="I90" s="6">
        <v>0</v>
      </c>
      <c r="J90" s="13"/>
      <c r="K90" s="1"/>
      <c r="L90" s="1"/>
      <c r="M90" s="1"/>
      <c r="N90" s="1"/>
      <c r="O90" s="1"/>
      <c r="P90" s="1"/>
      <c r="Q90" s="1"/>
      <c r="R90" s="1"/>
    </row>
    <row r="91" spans="1:18" ht="28" customHeight="1" x14ac:dyDescent="0.3">
      <c r="A91" s="76"/>
      <c r="B91" s="5" t="s">
        <v>319</v>
      </c>
      <c r="C91" s="6" t="s">
        <v>236</v>
      </c>
      <c r="D91" s="6" t="s">
        <v>40</v>
      </c>
      <c r="E91" s="3" t="s">
        <v>27</v>
      </c>
      <c r="F91" s="3" t="s">
        <v>27</v>
      </c>
      <c r="G91" s="3" t="s">
        <v>27</v>
      </c>
      <c r="H91" s="3" t="s">
        <v>27</v>
      </c>
      <c r="I91" s="6">
        <v>0</v>
      </c>
      <c r="J91" s="13"/>
      <c r="K91" s="1"/>
      <c r="L91" s="1"/>
      <c r="M91" s="1"/>
      <c r="N91" s="1"/>
      <c r="O91" s="1"/>
      <c r="P91" s="1"/>
      <c r="Q91" s="1"/>
      <c r="R91" s="1"/>
    </row>
    <row r="92" spans="1:18" ht="28" customHeight="1" x14ac:dyDescent="0.3">
      <c r="A92" s="77"/>
      <c r="B92" s="5" t="s">
        <v>318</v>
      </c>
      <c r="C92" s="6" t="s">
        <v>208</v>
      </c>
      <c r="D92" s="6" t="s">
        <v>40</v>
      </c>
      <c r="E92" s="3" t="s">
        <v>27</v>
      </c>
      <c r="F92" s="3" t="s">
        <v>27</v>
      </c>
      <c r="G92" s="3" t="s">
        <v>27</v>
      </c>
      <c r="H92" s="3" t="s">
        <v>27</v>
      </c>
      <c r="I92" s="6">
        <v>5</v>
      </c>
      <c r="J92" s="13"/>
      <c r="K92" s="1"/>
      <c r="L92" s="1"/>
      <c r="M92" s="1"/>
      <c r="N92" s="1"/>
      <c r="O92" s="1"/>
      <c r="P92" s="1"/>
      <c r="Q92" s="1"/>
      <c r="R92" s="1"/>
    </row>
    <row r="93" spans="1:18" ht="28" customHeight="1" x14ac:dyDescent="0.3">
      <c r="A93" s="89" t="s">
        <v>281</v>
      </c>
      <c r="B93" s="5" t="s">
        <v>316</v>
      </c>
      <c r="C93" s="6" t="s">
        <v>208</v>
      </c>
      <c r="D93" s="6" t="s">
        <v>40</v>
      </c>
      <c r="E93" s="3" t="s">
        <v>27</v>
      </c>
      <c r="F93" s="3" t="s">
        <v>27</v>
      </c>
      <c r="G93" s="3" t="s">
        <v>27</v>
      </c>
      <c r="H93" s="3" t="s">
        <v>27</v>
      </c>
      <c r="I93" s="6">
        <v>0</v>
      </c>
      <c r="J93" s="13"/>
      <c r="K93" s="1"/>
      <c r="L93" s="1"/>
      <c r="M93" s="1"/>
      <c r="N93" s="1"/>
      <c r="O93" s="1"/>
      <c r="P93" s="1"/>
      <c r="Q93" s="1"/>
      <c r="R93" s="1"/>
    </row>
    <row r="94" spans="1:18" ht="28" customHeight="1" x14ac:dyDescent="0.3">
      <c r="A94" s="90"/>
      <c r="B94" s="5" t="s">
        <v>317</v>
      </c>
      <c r="C94" s="6" t="s">
        <v>208</v>
      </c>
      <c r="D94" s="6" t="s">
        <v>40</v>
      </c>
      <c r="E94" s="3" t="s">
        <v>27</v>
      </c>
      <c r="F94" s="3" t="s">
        <v>27</v>
      </c>
      <c r="G94" s="3" t="s">
        <v>27</v>
      </c>
      <c r="H94" s="3" t="s">
        <v>27</v>
      </c>
      <c r="I94" s="6">
        <v>2</v>
      </c>
      <c r="J94" s="13"/>
      <c r="K94" s="1"/>
      <c r="L94" s="1"/>
      <c r="M94" s="1"/>
      <c r="N94" s="1"/>
      <c r="O94" s="1"/>
      <c r="P94" s="1"/>
      <c r="Q94" s="1"/>
      <c r="R94" s="1"/>
    </row>
    <row r="95" spans="1:18" ht="28" customHeight="1" x14ac:dyDescent="0.3">
      <c r="A95" s="90"/>
      <c r="B95" s="5" t="s">
        <v>314</v>
      </c>
      <c r="C95" s="6" t="s">
        <v>208</v>
      </c>
      <c r="D95" s="6" t="s">
        <v>40</v>
      </c>
      <c r="E95" s="3" t="s">
        <v>27</v>
      </c>
      <c r="F95" s="3" t="s">
        <v>27</v>
      </c>
      <c r="G95" s="3" t="s">
        <v>27</v>
      </c>
      <c r="H95" s="3" t="s">
        <v>27</v>
      </c>
      <c r="I95" s="6">
        <v>0</v>
      </c>
      <c r="J95" s="13"/>
      <c r="K95" s="1"/>
      <c r="L95" s="1"/>
      <c r="M95" s="1"/>
      <c r="N95" s="1"/>
      <c r="O95" s="1"/>
      <c r="P95" s="1"/>
      <c r="Q95" s="1"/>
      <c r="R95" s="1"/>
    </row>
    <row r="96" spans="1:18" ht="28" customHeight="1" x14ac:dyDescent="0.3">
      <c r="A96" s="91"/>
      <c r="B96" s="5" t="s">
        <v>315</v>
      </c>
      <c r="C96" s="6" t="s">
        <v>208</v>
      </c>
      <c r="D96" s="6" t="s">
        <v>40</v>
      </c>
      <c r="E96" s="3" t="s">
        <v>27</v>
      </c>
      <c r="F96" s="3" t="s">
        <v>27</v>
      </c>
      <c r="G96" s="3" t="s">
        <v>27</v>
      </c>
      <c r="H96" s="3" t="s">
        <v>27</v>
      </c>
      <c r="I96" s="6">
        <v>0</v>
      </c>
      <c r="J96" s="13"/>
      <c r="K96" s="1"/>
      <c r="L96" s="1"/>
      <c r="M96" s="1"/>
      <c r="N96" s="1"/>
      <c r="O96" s="1"/>
      <c r="P96" s="1"/>
      <c r="Q96" s="1"/>
      <c r="R96" s="1"/>
    </row>
    <row r="97" spans="1:18" ht="27.65" customHeight="1" x14ac:dyDescent="0.3">
      <c r="A97" s="71" t="s">
        <v>237</v>
      </c>
      <c r="B97" s="5" t="s">
        <v>238</v>
      </c>
      <c r="C97" s="6" t="s">
        <v>42</v>
      </c>
      <c r="D97" s="6" t="s">
        <v>40</v>
      </c>
      <c r="E97" s="18">
        <v>0.996</v>
      </c>
      <c r="F97" s="18">
        <v>0.99</v>
      </c>
      <c r="G97" s="22" t="s">
        <v>286</v>
      </c>
      <c r="H97" s="18">
        <v>0.98399999999999999</v>
      </c>
      <c r="I97" s="42">
        <v>0.91</v>
      </c>
      <c r="J97" s="13"/>
      <c r="K97" s="19"/>
      <c r="L97" s="19"/>
      <c r="M97" s="19"/>
      <c r="N97" s="19"/>
      <c r="O97" s="19"/>
      <c r="P97" s="19"/>
      <c r="Q97" s="19"/>
      <c r="R97" s="19"/>
    </row>
    <row r="98" spans="1:18" ht="27.65" customHeight="1" x14ac:dyDescent="0.3">
      <c r="A98" s="71"/>
      <c r="B98" s="5" t="s">
        <v>312</v>
      </c>
      <c r="C98" s="6" t="s">
        <v>42</v>
      </c>
      <c r="D98" s="6" t="s">
        <v>40</v>
      </c>
      <c r="E98" s="16">
        <v>0.88</v>
      </c>
      <c r="F98" s="16">
        <v>0.98</v>
      </c>
      <c r="G98" s="22" t="s">
        <v>286</v>
      </c>
      <c r="H98" s="16">
        <v>0.98</v>
      </c>
      <c r="I98" s="43">
        <v>0.86</v>
      </c>
      <c r="J98" s="13"/>
      <c r="K98" s="19"/>
      <c r="L98" s="19"/>
      <c r="M98" s="19"/>
      <c r="N98" s="19"/>
      <c r="O98" s="19"/>
      <c r="P98" s="19"/>
      <c r="Q98" s="19"/>
      <c r="R98" s="19"/>
    </row>
    <row r="99" spans="1:18" ht="27.65" customHeight="1" x14ac:dyDescent="0.3">
      <c r="A99" s="71"/>
      <c r="B99" s="5" t="s">
        <v>239</v>
      </c>
      <c r="C99" s="6" t="s">
        <v>42</v>
      </c>
      <c r="D99" s="6" t="s">
        <v>40</v>
      </c>
      <c r="E99" s="22" t="s">
        <v>27</v>
      </c>
      <c r="F99" s="22" t="s">
        <v>27</v>
      </c>
      <c r="G99" s="22" t="s">
        <v>27</v>
      </c>
      <c r="H99" s="18">
        <v>0.97</v>
      </c>
      <c r="I99" s="42">
        <v>0.92</v>
      </c>
      <c r="J99" s="13"/>
      <c r="K99" s="19"/>
      <c r="L99" s="19"/>
      <c r="M99" s="19"/>
      <c r="N99" s="19"/>
      <c r="O99" s="19"/>
      <c r="P99" s="19"/>
      <c r="Q99" s="19"/>
      <c r="R99" s="19"/>
    </row>
    <row r="100" spans="1:18" ht="27.65" customHeight="1" x14ac:dyDescent="0.3">
      <c r="A100" s="71"/>
      <c r="B100" s="5" t="s">
        <v>313</v>
      </c>
      <c r="C100" s="6" t="s">
        <v>42</v>
      </c>
      <c r="D100" s="6" t="s">
        <v>40</v>
      </c>
      <c r="E100" s="22" t="s">
        <v>27</v>
      </c>
      <c r="F100" s="22" t="s">
        <v>27</v>
      </c>
      <c r="G100" s="22" t="s">
        <v>27</v>
      </c>
      <c r="H100" s="16">
        <v>0.94</v>
      </c>
      <c r="I100" s="43">
        <v>0.74</v>
      </c>
      <c r="J100" s="13"/>
      <c r="K100" s="19"/>
      <c r="L100" s="19"/>
      <c r="M100" s="19"/>
      <c r="N100" s="19"/>
      <c r="O100" s="19"/>
      <c r="P100" s="19"/>
      <c r="Q100" s="19"/>
      <c r="R100" s="19"/>
    </row>
    <row r="101" spans="1:18" ht="44.15" customHeight="1" x14ac:dyDescent="0.3">
      <c r="A101" s="6" t="s">
        <v>240</v>
      </c>
      <c r="B101" s="5" t="s">
        <v>241</v>
      </c>
      <c r="C101" s="5" t="s">
        <v>242</v>
      </c>
      <c r="D101" s="6" t="s">
        <v>40</v>
      </c>
      <c r="E101" s="11">
        <v>103</v>
      </c>
      <c r="F101" s="11">
        <v>65</v>
      </c>
      <c r="G101" s="11">
        <v>52</v>
      </c>
      <c r="H101" s="11">
        <v>56</v>
      </c>
      <c r="I101" s="32">
        <v>32</v>
      </c>
      <c r="J101" s="13"/>
      <c r="K101" s="19"/>
      <c r="L101" s="19"/>
      <c r="M101" s="19"/>
      <c r="N101" s="19"/>
      <c r="O101" s="19"/>
      <c r="P101" s="19"/>
      <c r="Q101" s="19"/>
      <c r="R101" s="19"/>
    </row>
    <row r="102" spans="1:18" ht="26" customHeight="1" x14ac:dyDescent="0.3">
      <c r="A102" s="19"/>
      <c r="B102" s="19"/>
      <c r="C102" s="19"/>
      <c r="D102" s="19"/>
      <c r="E102" s="19"/>
      <c r="F102" s="19"/>
      <c r="G102" s="19"/>
      <c r="H102" s="19"/>
      <c r="I102" s="19"/>
      <c r="J102" s="19"/>
      <c r="K102" s="19"/>
      <c r="L102" s="19"/>
      <c r="M102" s="19"/>
      <c r="N102" s="19"/>
      <c r="O102" s="19"/>
      <c r="P102" s="19"/>
      <c r="Q102" s="19"/>
      <c r="R102" s="19"/>
    </row>
    <row r="103" spans="1:18" ht="27.65" customHeight="1" x14ac:dyDescent="0.3">
      <c r="A103" s="71" t="s">
        <v>221</v>
      </c>
      <c r="B103" s="6" t="s">
        <v>222</v>
      </c>
      <c r="C103" s="71" t="s">
        <v>223</v>
      </c>
      <c r="D103" s="71" t="s">
        <v>40</v>
      </c>
      <c r="E103" s="11">
        <v>32</v>
      </c>
      <c r="F103" s="11">
        <v>35</v>
      </c>
      <c r="G103" s="11">
        <v>34</v>
      </c>
      <c r="H103" s="7">
        <v>35</v>
      </c>
      <c r="I103" s="7">
        <v>35</v>
      </c>
      <c r="J103" s="13"/>
      <c r="K103" s="19"/>
      <c r="L103" s="19"/>
      <c r="M103" s="19"/>
      <c r="N103" s="19"/>
      <c r="O103" s="19"/>
      <c r="P103" s="19"/>
      <c r="Q103" s="19"/>
      <c r="R103" s="19"/>
    </row>
    <row r="104" spans="1:18" ht="27.65" customHeight="1" x14ac:dyDescent="0.3">
      <c r="A104" s="71"/>
      <c r="B104" s="6" t="s">
        <v>224</v>
      </c>
      <c r="C104" s="71"/>
      <c r="D104" s="71"/>
      <c r="E104" s="11">
        <v>49</v>
      </c>
      <c r="F104" s="11">
        <v>49</v>
      </c>
      <c r="G104" s="11">
        <v>47</v>
      </c>
      <c r="H104" s="7">
        <v>50</v>
      </c>
      <c r="I104" s="7">
        <v>50</v>
      </c>
      <c r="J104" s="13"/>
      <c r="K104" s="19"/>
      <c r="L104" s="19"/>
      <c r="M104" s="19"/>
      <c r="N104" s="19"/>
      <c r="O104" s="19"/>
      <c r="P104" s="19"/>
      <c r="Q104" s="19"/>
      <c r="R104" s="19"/>
    </row>
    <row r="105" spans="1:18" ht="27.65" customHeight="1" x14ac:dyDescent="0.3">
      <c r="A105" s="71"/>
      <c r="B105" s="6" t="s">
        <v>225</v>
      </c>
      <c r="C105" s="71"/>
      <c r="D105" s="71"/>
      <c r="E105" s="11">
        <v>46</v>
      </c>
      <c r="F105" s="11">
        <v>46</v>
      </c>
      <c r="G105" s="11">
        <v>44</v>
      </c>
      <c r="H105" s="7">
        <v>48</v>
      </c>
      <c r="I105" s="7">
        <v>48</v>
      </c>
      <c r="J105" s="13"/>
      <c r="K105" s="19"/>
      <c r="L105" s="19"/>
      <c r="M105" s="19"/>
      <c r="N105" s="19"/>
      <c r="O105" s="19"/>
      <c r="P105" s="19"/>
      <c r="Q105" s="19"/>
      <c r="R105" s="19"/>
    </row>
    <row r="106" spans="1:18" ht="27.65" customHeight="1" x14ac:dyDescent="0.3">
      <c r="A106" s="71"/>
      <c r="B106" s="6" t="s">
        <v>226</v>
      </c>
      <c r="C106" s="71"/>
      <c r="D106" s="71"/>
      <c r="E106" s="11">
        <v>40</v>
      </c>
      <c r="F106" s="11">
        <v>44</v>
      </c>
      <c r="G106" s="11">
        <v>53</v>
      </c>
      <c r="H106" s="7">
        <v>53</v>
      </c>
      <c r="I106" s="7">
        <v>57</v>
      </c>
      <c r="J106" s="13"/>
      <c r="K106" s="19"/>
      <c r="L106" s="19"/>
      <c r="M106" s="19"/>
      <c r="N106" s="19"/>
      <c r="O106" s="19"/>
      <c r="P106" s="19"/>
      <c r="Q106" s="19"/>
      <c r="R106" s="19"/>
    </row>
    <row r="107" spans="1:18" ht="27.65" customHeight="1" x14ac:dyDescent="0.3">
      <c r="A107" s="71" t="s">
        <v>285</v>
      </c>
      <c r="B107" s="6" t="s">
        <v>222</v>
      </c>
      <c r="C107" s="71" t="s">
        <v>42</v>
      </c>
      <c r="D107" s="71" t="s">
        <v>40</v>
      </c>
      <c r="E107" s="16">
        <v>0.97</v>
      </c>
      <c r="F107" s="16">
        <v>1</v>
      </c>
      <c r="G107" s="16">
        <v>1</v>
      </c>
      <c r="H107" s="16">
        <v>1</v>
      </c>
      <c r="I107" s="16">
        <v>1</v>
      </c>
      <c r="J107" s="13"/>
      <c r="K107" s="19"/>
      <c r="L107" s="19"/>
      <c r="M107" s="19"/>
      <c r="N107" s="19"/>
      <c r="O107" s="19"/>
      <c r="P107" s="19"/>
      <c r="Q107" s="19"/>
      <c r="R107" s="19"/>
    </row>
    <row r="108" spans="1:18" ht="27.65" customHeight="1" x14ac:dyDescent="0.3">
      <c r="A108" s="71"/>
      <c r="B108" s="6" t="s">
        <v>224</v>
      </c>
      <c r="C108" s="71"/>
      <c r="D108" s="71"/>
      <c r="E108" s="16">
        <v>0.91</v>
      </c>
      <c r="F108" s="16">
        <v>0.89</v>
      </c>
      <c r="G108" s="16">
        <v>0.9</v>
      </c>
      <c r="H108" s="16">
        <v>0.96</v>
      </c>
      <c r="I108" s="16">
        <v>0.98</v>
      </c>
      <c r="J108" s="13"/>
      <c r="K108" s="19"/>
      <c r="L108" s="19"/>
      <c r="M108" s="19"/>
      <c r="N108" s="19"/>
      <c r="O108" s="19"/>
      <c r="P108" s="19"/>
      <c r="Q108" s="19"/>
      <c r="R108" s="19"/>
    </row>
    <row r="109" spans="1:18" ht="27.65" customHeight="1" x14ac:dyDescent="0.3">
      <c r="A109" s="71"/>
      <c r="B109" s="5" t="s">
        <v>225</v>
      </c>
      <c r="C109" s="71"/>
      <c r="D109" s="71"/>
      <c r="E109" s="16">
        <v>0.88</v>
      </c>
      <c r="F109" s="16">
        <v>0.85</v>
      </c>
      <c r="G109" s="16">
        <v>0.86</v>
      </c>
      <c r="H109" s="16">
        <v>0.92</v>
      </c>
      <c r="I109" s="16">
        <v>0.92</v>
      </c>
      <c r="J109" s="13"/>
      <c r="K109" s="19"/>
      <c r="L109" s="19"/>
      <c r="M109" s="19"/>
      <c r="N109" s="19"/>
      <c r="O109" s="19"/>
      <c r="P109" s="19"/>
      <c r="Q109" s="19"/>
      <c r="R109" s="19"/>
    </row>
    <row r="110" spans="1:18" ht="21.5" customHeight="1" x14ac:dyDescent="0.3">
      <c r="A110" s="19"/>
      <c r="B110" s="19"/>
      <c r="C110" s="19"/>
      <c r="D110" s="19"/>
      <c r="E110" s="19"/>
      <c r="F110" s="19"/>
      <c r="G110" s="19"/>
      <c r="H110" s="19"/>
      <c r="I110" s="19"/>
      <c r="J110" s="19"/>
      <c r="K110" s="19"/>
      <c r="L110" s="19"/>
      <c r="M110" s="19"/>
      <c r="N110" s="19"/>
      <c r="O110" s="19"/>
      <c r="P110" s="19"/>
      <c r="Q110" s="19"/>
      <c r="R110" s="19"/>
    </row>
    <row r="111" spans="1:18" ht="22.5" customHeight="1" x14ac:dyDescent="0.3">
      <c r="A111" s="66" t="s">
        <v>243</v>
      </c>
      <c r="B111" s="66"/>
      <c r="C111" s="66"/>
      <c r="D111" s="66"/>
      <c r="E111" s="66"/>
      <c r="F111" s="66"/>
      <c r="G111" s="66"/>
      <c r="H111" s="66"/>
      <c r="I111" s="66"/>
      <c r="J111" s="66"/>
      <c r="K111" s="19"/>
      <c r="L111" s="19"/>
      <c r="M111" s="19"/>
      <c r="N111" s="19"/>
      <c r="O111" s="19"/>
      <c r="P111" s="19"/>
      <c r="Q111" s="19"/>
      <c r="R111" s="19"/>
    </row>
    <row r="112" spans="1:18" ht="22.5" customHeight="1" x14ac:dyDescent="0.3">
      <c r="A112" s="66" t="s">
        <v>287</v>
      </c>
      <c r="B112" s="66"/>
      <c r="C112" s="66"/>
      <c r="D112" s="66"/>
      <c r="E112" s="66"/>
      <c r="F112" s="66"/>
      <c r="G112" s="66"/>
      <c r="H112" s="66"/>
      <c r="I112" s="66"/>
      <c r="J112" s="66"/>
      <c r="K112" s="19"/>
      <c r="L112" s="19"/>
      <c r="M112" s="19"/>
      <c r="N112" s="19"/>
      <c r="O112" s="19"/>
      <c r="P112" s="19"/>
      <c r="Q112" s="19"/>
      <c r="R112" s="19"/>
    </row>
    <row r="113" spans="1:18" ht="22.5" customHeight="1" x14ac:dyDescent="0.3">
      <c r="A113" s="66" t="s">
        <v>288</v>
      </c>
      <c r="B113" s="66"/>
      <c r="C113" s="66"/>
      <c r="D113" s="66"/>
      <c r="E113" s="66"/>
      <c r="F113" s="66"/>
      <c r="G113" s="66"/>
      <c r="H113" s="66"/>
      <c r="I113" s="66"/>
      <c r="J113" s="66"/>
      <c r="K113" s="19"/>
      <c r="L113" s="19"/>
      <c r="M113" s="19"/>
      <c r="N113" s="19"/>
      <c r="O113" s="19"/>
      <c r="P113" s="19"/>
      <c r="Q113" s="19"/>
      <c r="R113" s="19"/>
    </row>
    <row r="114" spans="1:18" ht="22.5" customHeight="1" x14ac:dyDescent="0.3">
      <c r="A114" s="66" t="s">
        <v>244</v>
      </c>
      <c r="B114" s="66"/>
      <c r="C114" s="66"/>
      <c r="D114" s="66"/>
      <c r="E114" s="66"/>
      <c r="F114" s="66"/>
      <c r="G114" s="66"/>
      <c r="H114" s="66"/>
      <c r="I114" s="66"/>
      <c r="J114" s="66"/>
      <c r="K114" s="19"/>
      <c r="L114" s="19"/>
      <c r="M114" s="19"/>
      <c r="N114" s="19"/>
      <c r="O114" s="19"/>
      <c r="P114" s="19"/>
      <c r="Q114" s="19"/>
      <c r="R114" s="19"/>
    </row>
    <row r="115" spans="1:18" ht="22.5" customHeight="1" x14ac:dyDescent="0.3">
      <c r="A115" s="66" t="s">
        <v>245</v>
      </c>
      <c r="B115" s="66"/>
      <c r="C115" s="66"/>
      <c r="D115" s="66"/>
      <c r="E115" s="66"/>
      <c r="F115" s="66"/>
      <c r="G115" s="66"/>
      <c r="H115" s="66"/>
      <c r="I115" s="66"/>
      <c r="J115" s="66"/>
      <c r="K115" s="19"/>
      <c r="L115" s="19"/>
      <c r="M115" s="19"/>
      <c r="N115" s="19"/>
      <c r="O115" s="19"/>
      <c r="P115" s="19"/>
      <c r="Q115" s="19"/>
      <c r="R115" s="19"/>
    </row>
    <row r="116" spans="1:18" ht="22.5" customHeight="1" x14ac:dyDescent="0.3">
      <c r="A116" s="66" t="s">
        <v>289</v>
      </c>
      <c r="B116" s="66"/>
      <c r="C116" s="66"/>
      <c r="D116" s="66"/>
      <c r="E116" s="66"/>
      <c r="F116" s="66"/>
      <c r="G116" s="66"/>
      <c r="H116" s="66"/>
      <c r="I116" s="66"/>
      <c r="J116" s="66"/>
      <c r="K116" s="19"/>
      <c r="L116" s="19"/>
      <c r="M116" s="19"/>
      <c r="N116" s="19"/>
      <c r="O116" s="19"/>
      <c r="P116" s="19"/>
      <c r="Q116" s="19"/>
      <c r="R116" s="19"/>
    </row>
    <row r="117" spans="1:18" ht="22.5" customHeight="1" x14ac:dyDescent="0.3">
      <c r="A117" s="66" t="s">
        <v>278</v>
      </c>
      <c r="B117" s="66"/>
      <c r="C117" s="66"/>
      <c r="D117" s="66"/>
      <c r="E117" s="66"/>
      <c r="F117" s="66"/>
      <c r="G117" s="66"/>
      <c r="H117" s="66"/>
      <c r="I117" s="66"/>
      <c r="J117" s="66"/>
      <c r="K117" s="19"/>
      <c r="L117" s="19"/>
      <c r="M117" s="19"/>
      <c r="N117" s="19"/>
      <c r="O117" s="19"/>
      <c r="P117" s="19"/>
      <c r="Q117" s="19"/>
      <c r="R117" s="19"/>
    </row>
    <row r="118" spans="1:18" ht="22.5" customHeight="1" x14ac:dyDescent="0.3">
      <c r="A118" s="66" t="s">
        <v>340</v>
      </c>
      <c r="B118" s="66"/>
      <c r="C118" s="66"/>
      <c r="D118" s="66"/>
      <c r="E118" s="66"/>
      <c r="F118" s="66"/>
      <c r="G118" s="66"/>
      <c r="H118" s="66"/>
      <c r="I118" s="66"/>
      <c r="J118" s="66"/>
      <c r="K118" s="19"/>
      <c r="L118" s="19"/>
      <c r="M118" s="19"/>
      <c r="N118" s="19"/>
      <c r="O118" s="19"/>
      <c r="P118" s="19"/>
      <c r="Q118" s="19"/>
      <c r="R118" s="19"/>
    </row>
    <row r="119" spans="1:18" ht="22.5" customHeight="1" x14ac:dyDescent="0.3">
      <c r="A119" s="66" t="s">
        <v>341</v>
      </c>
      <c r="B119" s="66"/>
      <c r="C119" s="66"/>
      <c r="D119" s="66"/>
      <c r="E119" s="66"/>
      <c r="F119" s="66"/>
      <c r="G119" s="66"/>
      <c r="H119" s="66"/>
      <c r="I119" s="66"/>
      <c r="J119" s="66"/>
      <c r="K119" s="19"/>
      <c r="L119" s="19"/>
      <c r="M119" s="19"/>
      <c r="N119" s="19"/>
      <c r="O119" s="19"/>
      <c r="P119" s="19"/>
      <c r="Q119" s="19"/>
      <c r="R119" s="19"/>
    </row>
    <row r="120" spans="1:18" ht="22.5" customHeight="1" x14ac:dyDescent="0.3">
      <c r="A120" s="35" t="s">
        <v>342</v>
      </c>
      <c r="B120" s="1"/>
      <c r="C120" s="1"/>
      <c r="D120" s="1"/>
      <c r="E120" s="1"/>
      <c r="F120" s="1"/>
      <c r="G120" s="1"/>
      <c r="H120" s="1"/>
      <c r="I120" s="1"/>
      <c r="J120" s="1"/>
      <c r="K120" s="19"/>
      <c r="L120" s="19"/>
      <c r="M120" s="19"/>
      <c r="N120" s="19"/>
      <c r="O120" s="19"/>
      <c r="P120" s="19"/>
      <c r="Q120" s="19"/>
      <c r="R120" s="19"/>
    </row>
    <row r="121" spans="1:18" ht="22.5" customHeight="1" x14ac:dyDescent="0.3">
      <c r="A121" s="66" t="s">
        <v>246</v>
      </c>
      <c r="B121" s="66"/>
      <c r="C121" s="66"/>
      <c r="D121" s="66"/>
      <c r="E121" s="66"/>
      <c r="F121" s="66"/>
      <c r="G121" s="66"/>
      <c r="H121" s="66"/>
      <c r="I121" s="66"/>
      <c r="J121" s="66"/>
      <c r="K121" s="19"/>
      <c r="L121" s="19"/>
      <c r="M121" s="19"/>
      <c r="N121" s="19"/>
      <c r="O121" s="19"/>
      <c r="P121" s="19"/>
      <c r="Q121" s="19"/>
      <c r="R121" s="19"/>
    </row>
    <row r="122" spans="1:18" ht="22.5" customHeight="1" x14ac:dyDescent="0.3">
      <c r="A122" s="66" t="s">
        <v>247</v>
      </c>
      <c r="B122" s="66"/>
      <c r="C122" s="66"/>
      <c r="D122" s="66"/>
      <c r="E122" s="66"/>
      <c r="F122" s="66"/>
      <c r="G122" s="66"/>
      <c r="H122" s="66"/>
      <c r="I122" s="66"/>
      <c r="J122" s="66"/>
      <c r="K122" s="19"/>
      <c r="L122" s="19"/>
      <c r="M122" s="19"/>
      <c r="N122" s="19"/>
      <c r="O122" s="19"/>
      <c r="P122" s="19"/>
      <c r="Q122" s="19"/>
      <c r="R122" s="19"/>
    </row>
    <row r="123" spans="1:18" ht="22.5" customHeight="1" x14ac:dyDescent="0.3">
      <c r="A123" s="66" t="s">
        <v>248</v>
      </c>
      <c r="B123" s="66"/>
      <c r="C123" s="66"/>
      <c r="D123" s="66"/>
      <c r="E123" s="66"/>
      <c r="F123" s="66"/>
      <c r="G123" s="66"/>
      <c r="H123" s="66"/>
      <c r="I123" s="66"/>
      <c r="J123" s="66"/>
      <c r="K123" s="19"/>
      <c r="L123" s="19"/>
      <c r="M123" s="19"/>
      <c r="N123" s="19"/>
      <c r="O123" s="19"/>
      <c r="P123" s="19"/>
      <c r="Q123" s="19"/>
      <c r="R123" s="19"/>
    </row>
    <row r="124" spans="1:18" ht="22.5" customHeight="1" x14ac:dyDescent="0.3">
      <c r="A124" s="66" t="s">
        <v>249</v>
      </c>
      <c r="B124" s="66"/>
      <c r="C124" s="66"/>
      <c r="D124" s="66"/>
      <c r="E124" s="66"/>
      <c r="F124" s="66"/>
      <c r="G124" s="66"/>
      <c r="H124" s="66"/>
      <c r="I124" s="66"/>
      <c r="J124" s="66"/>
      <c r="K124" s="19"/>
      <c r="L124" s="19"/>
      <c r="M124" s="19"/>
      <c r="N124" s="19"/>
      <c r="O124" s="19"/>
      <c r="P124" s="19"/>
      <c r="Q124" s="19"/>
      <c r="R124" s="19"/>
    </row>
    <row r="125" spans="1:18" ht="22.5" customHeight="1" x14ac:dyDescent="0.3">
      <c r="A125" s="66" t="s">
        <v>250</v>
      </c>
      <c r="B125" s="66"/>
      <c r="C125" s="66"/>
      <c r="D125" s="66"/>
      <c r="E125" s="66"/>
      <c r="F125" s="66"/>
      <c r="G125" s="66"/>
      <c r="H125" s="66"/>
      <c r="I125" s="66"/>
      <c r="J125" s="66"/>
      <c r="K125" s="19"/>
      <c r="L125" s="19"/>
      <c r="M125" s="19"/>
      <c r="N125" s="19"/>
      <c r="O125" s="19"/>
      <c r="P125" s="19"/>
      <c r="Q125" s="19"/>
      <c r="R125" s="19"/>
    </row>
    <row r="126" spans="1:18" ht="22.5" customHeight="1" x14ac:dyDescent="0.3">
      <c r="A126" s="66" t="s">
        <v>284</v>
      </c>
      <c r="B126" s="66"/>
      <c r="C126" s="66"/>
      <c r="D126" s="66"/>
      <c r="E126" s="66"/>
      <c r="F126" s="66"/>
      <c r="G126" s="66"/>
      <c r="H126" s="66"/>
      <c r="I126" s="66"/>
      <c r="J126" s="66"/>
      <c r="K126" s="19"/>
      <c r="L126" s="19"/>
      <c r="M126" s="19"/>
      <c r="N126" s="19"/>
      <c r="O126" s="19"/>
      <c r="P126" s="19"/>
      <c r="Q126" s="19"/>
      <c r="R126" s="19"/>
    </row>
    <row r="127" spans="1:18" ht="22.5" customHeight="1" x14ac:dyDescent="0.3">
      <c r="A127" s="66" t="s">
        <v>252</v>
      </c>
      <c r="B127" s="66"/>
      <c r="C127" s="66"/>
      <c r="D127" s="66"/>
      <c r="E127" s="66"/>
      <c r="F127" s="66"/>
      <c r="G127" s="66"/>
      <c r="H127" s="66"/>
      <c r="I127" s="66"/>
      <c r="J127" s="66"/>
      <c r="K127" s="19"/>
      <c r="L127" s="19"/>
      <c r="M127" s="19"/>
      <c r="N127" s="19"/>
      <c r="O127" s="19"/>
      <c r="P127" s="19"/>
      <c r="Q127" s="19"/>
      <c r="R127" s="19"/>
    </row>
    <row r="128" spans="1:18" ht="22.5" customHeight="1" x14ac:dyDescent="0.3">
      <c r="A128" s="66" t="s">
        <v>283</v>
      </c>
      <c r="B128" s="66"/>
      <c r="C128" s="66"/>
      <c r="D128" s="66"/>
      <c r="E128" s="66"/>
      <c r="F128" s="66"/>
      <c r="G128" s="66"/>
      <c r="H128" s="66"/>
      <c r="I128" s="66"/>
      <c r="J128" s="66"/>
      <c r="K128" s="19"/>
      <c r="L128" s="19"/>
      <c r="M128" s="19"/>
      <c r="N128" s="19"/>
      <c r="O128" s="19"/>
      <c r="P128" s="19"/>
      <c r="Q128" s="19"/>
      <c r="R128" s="19"/>
    </row>
    <row r="129" spans="1:18" ht="22.5" customHeight="1" x14ac:dyDescent="0.3">
      <c r="A129" s="66" t="s">
        <v>251</v>
      </c>
      <c r="B129" s="66"/>
      <c r="C129" s="66"/>
      <c r="D129" s="66"/>
      <c r="E129" s="66"/>
      <c r="F129" s="66"/>
      <c r="G129" s="66"/>
      <c r="H129" s="66"/>
      <c r="I129" s="66"/>
      <c r="J129" s="66"/>
      <c r="K129" s="19"/>
      <c r="L129" s="19"/>
      <c r="M129" s="19"/>
      <c r="N129" s="19"/>
      <c r="O129" s="19"/>
      <c r="P129" s="19"/>
      <c r="Q129" s="19"/>
      <c r="R129" s="19"/>
    </row>
    <row r="130" spans="1:18" ht="27.65" customHeight="1" x14ac:dyDescent="0.3">
      <c r="A130" s="66"/>
      <c r="B130" s="66"/>
      <c r="C130" s="66"/>
      <c r="D130" s="66"/>
      <c r="E130" s="66"/>
      <c r="F130" s="66"/>
      <c r="G130" s="66"/>
      <c r="H130" s="66"/>
      <c r="I130" s="66"/>
      <c r="J130" s="66"/>
      <c r="K130" s="19"/>
      <c r="L130" s="19"/>
      <c r="M130" s="19"/>
      <c r="N130" s="19"/>
      <c r="O130" s="19"/>
      <c r="P130" s="19"/>
      <c r="Q130" s="19"/>
      <c r="R130" s="19"/>
    </row>
    <row r="131" spans="1:18" ht="27.65" customHeight="1" x14ac:dyDescent="0.3">
      <c r="A131" s="66"/>
      <c r="B131" s="66"/>
      <c r="C131" s="66"/>
      <c r="D131" s="66"/>
      <c r="E131" s="66"/>
      <c r="F131" s="66"/>
      <c r="G131" s="66"/>
      <c r="H131" s="66"/>
      <c r="I131" s="66"/>
      <c r="J131" s="66"/>
      <c r="K131" s="19"/>
      <c r="L131" s="19"/>
      <c r="M131" s="19"/>
      <c r="N131" s="19"/>
      <c r="O131" s="19"/>
      <c r="P131" s="19"/>
      <c r="Q131" s="19"/>
      <c r="R131" s="19"/>
    </row>
    <row r="132" spans="1:18" ht="27.65" customHeight="1" x14ac:dyDescent="0.3">
      <c r="A132" s="66"/>
      <c r="B132" s="66"/>
      <c r="C132" s="66"/>
      <c r="D132" s="66"/>
      <c r="E132" s="66"/>
      <c r="F132" s="66"/>
      <c r="G132" s="66"/>
      <c r="H132" s="66"/>
      <c r="I132" s="66"/>
      <c r="J132" s="66"/>
      <c r="K132" s="19"/>
      <c r="L132" s="19"/>
      <c r="M132" s="19"/>
      <c r="N132" s="19"/>
      <c r="O132" s="19"/>
      <c r="P132" s="19"/>
      <c r="Q132" s="19"/>
      <c r="R132" s="19"/>
    </row>
    <row r="133" spans="1:18" ht="27.65" customHeight="1" x14ac:dyDescent="0.3">
      <c r="A133" s="66"/>
      <c r="B133" s="66"/>
      <c r="C133" s="66"/>
      <c r="D133" s="66"/>
      <c r="E133" s="66"/>
      <c r="F133" s="66"/>
      <c r="G133" s="66"/>
      <c r="H133" s="66"/>
      <c r="I133" s="66"/>
      <c r="J133" s="66"/>
      <c r="K133" s="19"/>
      <c r="L133" s="19"/>
      <c r="M133" s="19"/>
      <c r="N133" s="19"/>
      <c r="O133" s="19"/>
      <c r="P133" s="19"/>
      <c r="Q133" s="19"/>
      <c r="R133" s="19"/>
    </row>
    <row r="134" spans="1:18" ht="27.65" customHeight="1" x14ac:dyDescent="0.3">
      <c r="A134" s="66"/>
      <c r="B134" s="66"/>
      <c r="C134" s="66"/>
      <c r="D134" s="66"/>
      <c r="E134" s="66"/>
      <c r="F134" s="66"/>
      <c r="G134" s="66"/>
      <c r="H134" s="66"/>
      <c r="I134" s="66"/>
      <c r="J134" s="66"/>
      <c r="K134" s="19"/>
      <c r="L134" s="19"/>
      <c r="M134" s="19"/>
      <c r="N134" s="19"/>
      <c r="O134" s="19"/>
      <c r="P134" s="19"/>
      <c r="Q134" s="19"/>
      <c r="R134" s="19"/>
    </row>
    <row r="135" spans="1:18" ht="27.65" customHeight="1" x14ac:dyDescent="0.3">
      <c r="A135" s="19"/>
      <c r="B135" s="19"/>
      <c r="C135" s="19"/>
      <c r="D135" s="19"/>
      <c r="E135" s="19"/>
      <c r="F135" s="19"/>
      <c r="G135" s="19"/>
      <c r="H135" s="19"/>
      <c r="I135" s="19"/>
      <c r="J135" s="19"/>
      <c r="K135" s="19"/>
      <c r="L135" s="19"/>
      <c r="M135" s="19"/>
      <c r="N135" s="19"/>
      <c r="O135" s="19"/>
      <c r="P135" s="19"/>
      <c r="Q135" s="19"/>
      <c r="R135" s="19"/>
    </row>
  </sheetData>
  <sheetProtection algorithmName="SHA-512" hashValue="9iXF2XhIYjWZ7xzfVsyB4jpLIN/Cxe8tPe+bNjPiAqI6+IzoeP0DXVmkfF7+0NTBOKFT4UBxRg5M+/s5sBlKMw==" saltValue="klzZ/zsQ6w8G5Dbhdpz1bQ==" spinCount="100000" sheet="1" objects="1" scenarios="1" selectLockedCells="1" selectUnlockedCells="1"/>
  <mergeCells count="69">
    <mergeCell ref="D14:H14"/>
    <mergeCell ref="D15:I15"/>
    <mergeCell ref="D16:I16"/>
    <mergeCell ref="A75:A80"/>
    <mergeCell ref="A54:A59"/>
    <mergeCell ref="A60:A74"/>
    <mergeCell ref="B72:B74"/>
    <mergeCell ref="B69:B71"/>
    <mergeCell ref="C69:C71"/>
    <mergeCell ref="B60:B68"/>
    <mergeCell ref="C60:C68"/>
    <mergeCell ref="D17:J17"/>
    <mergeCell ref="D30:D32"/>
    <mergeCell ref="A20:A34"/>
    <mergeCell ref="A134:J134"/>
    <mergeCell ref="A121:J121"/>
    <mergeCell ref="A114:J114"/>
    <mergeCell ref="A113:J113"/>
    <mergeCell ref="A126:J126"/>
    <mergeCell ref="A127:J127"/>
    <mergeCell ref="A130:J130"/>
    <mergeCell ref="A131:J131"/>
    <mergeCell ref="A132:J132"/>
    <mergeCell ref="A118:J118"/>
    <mergeCell ref="A117:J117"/>
    <mergeCell ref="A122:J122"/>
    <mergeCell ref="A123:J123"/>
    <mergeCell ref="A129:J129"/>
    <mergeCell ref="A128:J128"/>
    <mergeCell ref="A125:J125"/>
    <mergeCell ref="A133:J133"/>
    <mergeCell ref="A111:J111"/>
    <mergeCell ref="A97:A100"/>
    <mergeCell ref="A115:J115"/>
    <mergeCell ref="A116:J116"/>
    <mergeCell ref="A112:J112"/>
    <mergeCell ref="A103:A106"/>
    <mergeCell ref="C103:C106"/>
    <mergeCell ref="D103:D106"/>
    <mergeCell ref="A107:A109"/>
    <mergeCell ref="C107:C109"/>
    <mergeCell ref="D107:D109"/>
    <mergeCell ref="A119:J119"/>
    <mergeCell ref="A124:J124"/>
    <mergeCell ref="A84:A92"/>
    <mergeCell ref="A93:A96"/>
    <mergeCell ref="A82:B82"/>
    <mergeCell ref="D54:D57"/>
    <mergeCell ref="A19:B19"/>
    <mergeCell ref="C22:C25"/>
    <mergeCell ref="B22:B25"/>
    <mergeCell ref="C39:C41"/>
    <mergeCell ref="C36:C38"/>
    <mergeCell ref="B36:B38"/>
    <mergeCell ref="B39:B41"/>
    <mergeCell ref="A35:A53"/>
    <mergeCell ref="A1:J1"/>
    <mergeCell ref="D13:J13"/>
    <mergeCell ref="D12:J12"/>
    <mergeCell ref="D11:J11"/>
    <mergeCell ref="E2:G2"/>
    <mergeCell ref="D9:J9"/>
    <mergeCell ref="D7:J7"/>
    <mergeCell ref="D10:J10"/>
    <mergeCell ref="D8:J8"/>
    <mergeCell ref="D6:J6"/>
    <mergeCell ref="D5:J5"/>
    <mergeCell ref="D3:J3"/>
    <mergeCell ref="D4:J4"/>
  </mergeCells>
  <phoneticPr fontId="10"/>
  <hyperlinks>
    <hyperlink ref="D3" r:id="rId1" xr:uid="{76E90911-C6CE-490C-B72E-69F618A1135F}"/>
    <hyperlink ref="D4" r:id="rId2" xr:uid="{28B48832-67B3-4CB1-B95C-BE966EAF8BF6}"/>
    <hyperlink ref="D5" r:id="rId3" xr:uid="{0D66AB56-CCAE-489D-86DA-795AA8E2442D}"/>
    <hyperlink ref="D6" r:id="rId4" xr:uid="{B35DB416-FE42-43A3-B7DE-7A45DFF264C8}"/>
    <hyperlink ref="D9" r:id="rId5" xr:uid="{88EA7A0E-B540-4A40-81DC-EAF047706379}"/>
    <hyperlink ref="D10" r:id="rId6" xr:uid="{B0B5FFD1-DA0A-430B-9CF1-3E25042FF473}"/>
    <hyperlink ref="D12" r:id="rId7" xr:uid="{E38A4754-7E86-454A-841F-E7D76BD4A875}"/>
    <hyperlink ref="D11" r:id="rId8" xr:uid="{D7291771-6C84-4817-9270-CA35FEC55B69}"/>
    <hyperlink ref="D7:J7" r:id="rId9" display="https://www.hoya.com/wp-content/uploads/2025/02/Supplier-CoC_JP_ver.2.1_20250205.pdf" xr:uid="{510130D8-E84A-4800-B6F2-DCBD33545EBA}"/>
    <hyperlink ref="D7" r:id="rId10" xr:uid="{5FD71213-C73D-48D9-B43F-E7D992114901}"/>
    <hyperlink ref="D8" r:id="rId11" xr:uid="{3F2FED7D-5D7D-470F-8C75-A121903C37B6}"/>
    <hyperlink ref="I7" r:id="rId12" display="https://www.hoya.com/wp-content/uploads/2025/02/Supplier-CoC_JP_ver.2.1_20250205.pdf" xr:uid="{F9F98A20-F040-4856-8101-7A607DCE6B22}"/>
    <hyperlink ref="D13" r:id="rId13" xr:uid="{502343CC-6FB6-4840-A705-8CC1A0BFCFE4}"/>
    <hyperlink ref="D14" r:id="rId14" xr:uid="{E1A6AFFB-B682-4EE3-8EE2-F635333B7D4C}"/>
    <hyperlink ref="D15" r:id="rId15" xr:uid="{B1782AA9-9A9A-47FF-9B85-0627D3DF39A3}"/>
    <hyperlink ref="D16" r:id="rId16" xr:uid="{CA207552-433D-4C35-9E8F-F5979EBBDBB8}"/>
    <hyperlink ref="D17" r:id="rId17" xr:uid="{13BA0969-C6C1-4D93-91B8-79AD97DDEFC4}"/>
  </hyperlinks>
  <pageMargins left="0.74803149606299213" right="0.74803149606299213" top="0.19685039370078741" bottom="0.19685039370078741" header="0.15748031496062992" footer="0.15748031496062992"/>
  <pageSetup paperSize="8" scale="35" orientation="portrait" r:id="rId18"/>
  <rowBreaks count="1" manualBreakCount="1">
    <brk id="12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78"/>
  <sheetViews>
    <sheetView showRuler="0" zoomScale="80" zoomScaleNormal="80" workbookViewId="0">
      <selection activeCell="A31" sqref="A31:H31"/>
    </sheetView>
  </sheetViews>
  <sheetFormatPr defaultColWidth="13.453125" defaultRowHeight="12.5" x14ac:dyDescent="0.25"/>
  <cols>
    <col min="1" max="1" width="18.453125" customWidth="1"/>
    <col min="2" max="2" width="69.54296875" customWidth="1"/>
    <col min="3" max="3" width="22.453125" customWidth="1"/>
  </cols>
  <sheetData>
    <row r="1" spans="1:25" ht="27.65" customHeight="1" x14ac:dyDescent="0.25">
      <c r="A1" s="67" t="s">
        <v>253</v>
      </c>
      <c r="B1" s="67"/>
      <c r="C1" s="67"/>
      <c r="D1" s="67"/>
      <c r="E1" s="67"/>
      <c r="F1" s="67"/>
      <c r="G1" s="67"/>
      <c r="H1" s="67"/>
      <c r="I1" s="64"/>
      <c r="J1" s="1"/>
      <c r="K1" s="1"/>
      <c r="L1" s="1"/>
      <c r="M1" s="1"/>
      <c r="N1" s="1"/>
      <c r="O1" s="1"/>
      <c r="P1" s="1"/>
      <c r="Q1" s="1"/>
      <c r="R1" s="1"/>
      <c r="S1" s="1"/>
      <c r="T1" s="1"/>
      <c r="U1" s="1"/>
      <c r="V1" s="1"/>
      <c r="W1" s="1"/>
      <c r="X1" s="1"/>
      <c r="Y1" s="1"/>
    </row>
    <row r="2" spans="1:25" ht="15" customHeight="1" x14ac:dyDescent="0.3">
      <c r="A2" s="19"/>
      <c r="B2" s="19"/>
      <c r="C2" s="19"/>
      <c r="D2" s="19"/>
      <c r="E2" s="86"/>
      <c r="F2" s="86"/>
      <c r="G2" s="86"/>
      <c r="H2" s="19"/>
      <c r="I2" s="19"/>
      <c r="J2" s="19"/>
      <c r="K2" s="19"/>
      <c r="L2" s="19"/>
      <c r="M2" s="19"/>
      <c r="N2" s="19"/>
      <c r="O2" s="19"/>
      <c r="P2" s="19"/>
      <c r="Q2" s="19"/>
      <c r="R2" s="19"/>
      <c r="S2" s="19"/>
      <c r="T2" s="19"/>
      <c r="U2" s="19"/>
      <c r="V2" s="19"/>
      <c r="W2" s="19"/>
      <c r="X2" s="19"/>
      <c r="Y2" s="19"/>
    </row>
    <row r="3" spans="1:25" ht="20.149999999999999" customHeight="1" x14ac:dyDescent="0.25">
      <c r="A3" s="1"/>
      <c r="B3" s="1" t="s">
        <v>254</v>
      </c>
      <c r="C3" s="1" t="s">
        <v>2</v>
      </c>
      <c r="D3" s="100" t="s">
        <v>255</v>
      </c>
      <c r="E3" s="66"/>
      <c r="F3" s="66"/>
      <c r="G3" s="66"/>
      <c r="H3" s="66"/>
      <c r="I3" s="1"/>
      <c r="J3" s="1"/>
      <c r="K3" s="1"/>
      <c r="L3" s="1"/>
      <c r="M3" s="1"/>
      <c r="N3" s="1"/>
      <c r="O3" s="1"/>
      <c r="P3" s="1"/>
      <c r="Q3" s="1"/>
      <c r="R3" s="1"/>
      <c r="S3" s="1"/>
      <c r="T3" s="1"/>
      <c r="U3" s="1"/>
      <c r="V3" s="1"/>
      <c r="W3" s="1"/>
      <c r="X3" s="1"/>
      <c r="Y3" s="1"/>
    </row>
    <row r="4" spans="1:25" ht="20.149999999999999" customHeight="1" x14ac:dyDescent="0.25">
      <c r="A4" s="1"/>
      <c r="B4" s="1" t="s">
        <v>256</v>
      </c>
      <c r="C4" s="1" t="s">
        <v>5</v>
      </c>
      <c r="D4" s="100" t="s">
        <v>257</v>
      </c>
      <c r="E4" s="66"/>
      <c r="F4" s="66"/>
      <c r="G4" s="66"/>
      <c r="H4" s="66"/>
      <c r="I4" s="1"/>
      <c r="J4" s="1"/>
      <c r="K4" s="1"/>
      <c r="L4" s="1"/>
      <c r="M4" s="1"/>
      <c r="N4" s="1"/>
      <c r="O4" s="1"/>
      <c r="P4" s="1"/>
      <c r="Q4" s="1"/>
      <c r="R4" s="1"/>
      <c r="S4" s="1"/>
      <c r="T4" s="1"/>
      <c r="U4" s="1"/>
      <c r="V4" s="1"/>
      <c r="W4" s="1"/>
      <c r="X4" s="1"/>
      <c r="Y4" s="1"/>
    </row>
    <row r="5" spans="1:25" x14ac:dyDescent="0.25">
      <c r="A5" s="37"/>
      <c r="B5" s="37"/>
      <c r="D5" s="37"/>
      <c r="E5" s="37"/>
      <c r="F5" s="37"/>
      <c r="G5" s="37"/>
      <c r="H5" s="37"/>
      <c r="I5" s="37"/>
    </row>
    <row r="6" spans="1:25" s="37" customFormat="1" x14ac:dyDescent="0.25"/>
    <row r="7" spans="1:25" s="37" customFormat="1" x14ac:dyDescent="0.25"/>
    <row r="8" spans="1:25" ht="15" customHeight="1" x14ac:dyDescent="0.3">
      <c r="A8" s="19"/>
      <c r="B8" s="19"/>
      <c r="C8" s="19"/>
      <c r="D8" s="19"/>
      <c r="E8" s="19"/>
      <c r="F8" s="19"/>
      <c r="G8" s="19"/>
      <c r="H8" s="19"/>
      <c r="I8" s="19"/>
      <c r="J8" s="19"/>
      <c r="K8" s="19"/>
      <c r="L8" s="19"/>
      <c r="M8" s="19"/>
      <c r="N8" s="19"/>
      <c r="O8" s="19"/>
      <c r="P8" s="19"/>
      <c r="Q8" s="19"/>
      <c r="R8" s="19"/>
      <c r="S8" s="19"/>
      <c r="T8" s="19"/>
      <c r="U8" s="19"/>
      <c r="V8" s="19"/>
      <c r="W8" s="19"/>
      <c r="X8" s="19"/>
      <c r="Y8" s="19"/>
    </row>
    <row r="9" spans="1:25" ht="15" customHeight="1" x14ac:dyDescent="0.3">
      <c r="A9" s="20"/>
      <c r="B9" s="20"/>
      <c r="C9" s="20"/>
      <c r="D9" s="20"/>
      <c r="E9" s="20"/>
      <c r="F9" s="20"/>
      <c r="G9" s="20"/>
      <c r="H9" s="20"/>
      <c r="I9" s="20"/>
      <c r="J9" s="19"/>
      <c r="K9" s="19"/>
      <c r="L9" s="19"/>
      <c r="M9" s="19"/>
      <c r="N9" s="19"/>
      <c r="O9" s="19"/>
      <c r="P9" s="19"/>
      <c r="Q9" s="19"/>
      <c r="R9" s="19"/>
      <c r="S9" s="19"/>
      <c r="T9" s="19"/>
      <c r="U9" s="19"/>
      <c r="V9" s="19"/>
      <c r="W9" s="19"/>
      <c r="X9" s="19"/>
      <c r="Y9" s="19"/>
    </row>
    <row r="10" spans="1:25" ht="50.15" customHeight="1" x14ac:dyDescent="0.25">
      <c r="A10" s="72" t="s">
        <v>12</v>
      </c>
      <c r="B10" s="72"/>
      <c r="C10" s="3" t="s">
        <v>13</v>
      </c>
      <c r="D10" s="3" t="s">
        <v>14</v>
      </c>
      <c r="E10" s="3" t="s">
        <v>258</v>
      </c>
      <c r="F10" s="3" t="s">
        <v>259</v>
      </c>
      <c r="G10" s="3" t="s">
        <v>260</v>
      </c>
      <c r="H10" s="3" t="s">
        <v>261</v>
      </c>
      <c r="I10" s="3" t="s">
        <v>262</v>
      </c>
      <c r="J10" s="4"/>
      <c r="K10" s="1"/>
      <c r="L10" s="1"/>
      <c r="M10" s="1"/>
      <c r="N10" s="1"/>
      <c r="O10" s="1"/>
      <c r="P10" s="1"/>
      <c r="Q10" s="1"/>
      <c r="R10" s="1"/>
      <c r="S10" s="1"/>
      <c r="T10" s="1"/>
      <c r="U10" s="1"/>
      <c r="V10" s="1"/>
      <c r="W10" s="1"/>
      <c r="X10" s="1"/>
      <c r="Y10" s="1"/>
    </row>
    <row r="11" spans="1:25" ht="27.65" customHeight="1" x14ac:dyDescent="0.25">
      <c r="A11" s="70" t="s">
        <v>263</v>
      </c>
      <c r="B11" s="5" t="s">
        <v>264</v>
      </c>
      <c r="C11" s="6" t="s">
        <v>265</v>
      </c>
      <c r="D11" s="71" t="s">
        <v>266</v>
      </c>
      <c r="E11" s="11">
        <v>2</v>
      </c>
      <c r="F11" s="11">
        <v>2</v>
      </c>
      <c r="G11" s="11">
        <v>2</v>
      </c>
      <c r="H11" s="11">
        <v>2</v>
      </c>
      <c r="I11" s="11">
        <v>2</v>
      </c>
      <c r="J11" s="4"/>
      <c r="K11" s="1"/>
      <c r="L11" s="1"/>
      <c r="M11" s="1"/>
      <c r="N11" s="1"/>
      <c r="O11" s="1"/>
      <c r="P11" s="1"/>
      <c r="Q11" s="1"/>
      <c r="R11" s="1"/>
      <c r="S11" s="1"/>
      <c r="T11" s="1"/>
      <c r="U11" s="1"/>
      <c r="V11" s="1"/>
      <c r="W11" s="1"/>
      <c r="X11" s="1"/>
      <c r="Y11" s="1"/>
    </row>
    <row r="12" spans="1:25" ht="27.65" customHeight="1" x14ac:dyDescent="0.25">
      <c r="A12" s="70"/>
      <c r="B12" s="5" t="s">
        <v>267</v>
      </c>
      <c r="C12" s="6" t="s">
        <v>265</v>
      </c>
      <c r="D12" s="71"/>
      <c r="E12" s="11">
        <v>6</v>
      </c>
      <c r="F12" s="11">
        <v>5</v>
      </c>
      <c r="G12" s="11">
        <v>5</v>
      </c>
      <c r="H12" s="11">
        <v>5</v>
      </c>
      <c r="I12" s="11">
        <v>5</v>
      </c>
      <c r="J12" s="4"/>
      <c r="K12" s="1"/>
      <c r="L12" s="1"/>
      <c r="M12" s="1"/>
      <c r="N12" s="1"/>
      <c r="O12" s="1"/>
      <c r="P12" s="1"/>
      <c r="Q12" s="1"/>
      <c r="R12" s="1"/>
      <c r="S12" s="1"/>
      <c r="T12" s="1"/>
      <c r="U12" s="1"/>
      <c r="V12" s="1"/>
      <c r="W12" s="1"/>
      <c r="X12" s="1"/>
      <c r="Y12" s="1"/>
    </row>
    <row r="13" spans="1:25" ht="27.65" customHeight="1" x14ac:dyDescent="0.25">
      <c r="A13" s="70"/>
      <c r="B13" s="5" t="s">
        <v>268</v>
      </c>
      <c r="C13" s="6" t="s">
        <v>265</v>
      </c>
      <c r="D13" s="71"/>
      <c r="E13" s="11">
        <v>2</v>
      </c>
      <c r="F13" s="11">
        <v>2</v>
      </c>
      <c r="G13" s="11">
        <v>2</v>
      </c>
      <c r="H13" s="11">
        <v>2</v>
      </c>
      <c r="I13" s="11">
        <v>2</v>
      </c>
      <c r="J13" s="4"/>
      <c r="K13" s="1"/>
      <c r="L13" s="1"/>
      <c r="M13" s="1"/>
      <c r="N13" s="1"/>
      <c r="O13" s="1"/>
      <c r="P13" s="1"/>
      <c r="Q13" s="1"/>
      <c r="R13" s="1"/>
      <c r="S13" s="1"/>
      <c r="T13" s="1"/>
      <c r="U13" s="1"/>
      <c r="V13" s="1"/>
      <c r="W13" s="1"/>
      <c r="X13" s="1"/>
      <c r="Y13" s="1"/>
    </row>
    <row r="14" spans="1:25" ht="27.65" customHeight="1" x14ac:dyDescent="0.25">
      <c r="A14" s="70"/>
      <c r="B14" s="5" t="s">
        <v>269</v>
      </c>
      <c r="C14" s="6" t="s">
        <v>265</v>
      </c>
      <c r="D14" s="71"/>
      <c r="E14" s="11">
        <v>8</v>
      </c>
      <c r="F14" s="11">
        <v>7</v>
      </c>
      <c r="G14" s="11">
        <v>7</v>
      </c>
      <c r="H14" s="11">
        <v>7</v>
      </c>
      <c r="I14" s="11">
        <v>7</v>
      </c>
      <c r="J14" s="4"/>
      <c r="K14" s="1"/>
      <c r="L14" s="1"/>
      <c r="M14" s="1"/>
      <c r="N14" s="1"/>
      <c r="O14" s="1"/>
      <c r="P14" s="1"/>
      <c r="Q14" s="1"/>
      <c r="R14" s="1"/>
      <c r="S14" s="1"/>
      <c r="T14" s="1"/>
      <c r="U14" s="1"/>
      <c r="V14" s="1"/>
      <c r="W14" s="1"/>
      <c r="X14" s="1"/>
      <c r="Y14" s="1"/>
    </row>
    <row r="15" spans="1:25" ht="27.65" customHeight="1" x14ac:dyDescent="0.25">
      <c r="A15" s="70"/>
      <c r="B15" s="5" t="s">
        <v>270</v>
      </c>
      <c r="C15" s="6" t="s">
        <v>42</v>
      </c>
      <c r="D15" s="71"/>
      <c r="E15" s="18">
        <v>0.75</v>
      </c>
      <c r="F15" s="18">
        <v>0.71399999999999997</v>
      </c>
      <c r="G15" s="18">
        <v>0.71399999999999997</v>
      </c>
      <c r="H15" s="18">
        <v>0.71399999999999997</v>
      </c>
      <c r="I15" s="18">
        <v>0.71399999999999997</v>
      </c>
      <c r="J15" s="4"/>
      <c r="K15" s="1"/>
      <c r="L15" s="1"/>
      <c r="M15" s="1"/>
      <c r="N15" s="1"/>
      <c r="O15" s="1"/>
      <c r="P15" s="1"/>
      <c r="Q15" s="1"/>
      <c r="R15" s="1"/>
      <c r="S15" s="1"/>
      <c r="T15" s="1"/>
      <c r="U15" s="1"/>
      <c r="V15" s="1"/>
      <c r="W15" s="1"/>
      <c r="X15" s="1"/>
      <c r="Y15" s="1"/>
    </row>
    <row r="16" spans="1:25" ht="27.65" customHeight="1" x14ac:dyDescent="0.25">
      <c r="A16" s="70"/>
      <c r="B16" s="5" t="s">
        <v>271</v>
      </c>
      <c r="C16" s="6" t="s">
        <v>42</v>
      </c>
      <c r="D16" s="71"/>
      <c r="E16" s="18">
        <v>0.25</v>
      </c>
      <c r="F16" s="18">
        <v>0.28599999999999998</v>
      </c>
      <c r="G16" s="18">
        <v>0.28599999999999998</v>
      </c>
      <c r="H16" s="18">
        <v>0.28599999999999998</v>
      </c>
      <c r="I16" s="18">
        <v>0.28599999999999998</v>
      </c>
      <c r="J16" s="4"/>
      <c r="K16" s="1"/>
      <c r="L16" s="1"/>
      <c r="M16" s="1"/>
      <c r="N16" s="1"/>
      <c r="O16" s="1"/>
      <c r="P16" s="1"/>
      <c r="Q16" s="1"/>
      <c r="R16" s="1"/>
      <c r="S16" s="1"/>
      <c r="T16" s="1"/>
      <c r="U16" s="1"/>
      <c r="V16" s="1"/>
      <c r="W16" s="1"/>
      <c r="X16" s="1"/>
      <c r="Y16" s="1"/>
    </row>
    <row r="17" spans="1:25" ht="27.65" customHeight="1" x14ac:dyDescent="0.25">
      <c r="A17" s="70"/>
      <c r="B17" s="5" t="s">
        <v>290</v>
      </c>
      <c r="C17" s="6" t="s">
        <v>265</v>
      </c>
      <c r="D17" s="71"/>
      <c r="E17" s="11">
        <v>4</v>
      </c>
      <c r="F17" s="11">
        <v>3</v>
      </c>
      <c r="G17" s="11">
        <v>3</v>
      </c>
      <c r="H17" s="11">
        <v>3</v>
      </c>
      <c r="I17" s="11">
        <v>3</v>
      </c>
      <c r="J17" s="4"/>
      <c r="K17" s="1"/>
      <c r="L17" s="1"/>
      <c r="M17" s="1"/>
      <c r="N17" s="1"/>
      <c r="O17" s="1"/>
      <c r="P17" s="1"/>
      <c r="Q17" s="1"/>
      <c r="R17" s="1"/>
      <c r="S17" s="1"/>
      <c r="T17" s="1"/>
      <c r="U17" s="1"/>
      <c r="V17" s="1"/>
      <c r="W17" s="1"/>
      <c r="X17" s="1"/>
      <c r="Y17" s="1"/>
    </row>
    <row r="18" spans="1:25" ht="27.65" customHeight="1" x14ac:dyDescent="0.25">
      <c r="A18" s="70"/>
      <c r="B18" s="5" t="s">
        <v>272</v>
      </c>
      <c r="C18" s="6" t="s">
        <v>265</v>
      </c>
      <c r="D18" s="71"/>
      <c r="E18" s="11">
        <v>1</v>
      </c>
      <c r="F18" s="11">
        <v>1</v>
      </c>
      <c r="G18" s="11">
        <v>1</v>
      </c>
      <c r="H18" s="11">
        <v>1</v>
      </c>
      <c r="I18" s="11">
        <v>1</v>
      </c>
      <c r="J18" s="4"/>
      <c r="K18" s="1"/>
      <c r="L18" s="1"/>
      <c r="M18" s="1"/>
      <c r="N18" s="1"/>
      <c r="O18" s="1"/>
      <c r="P18" s="1"/>
      <c r="Q18" s="1"/>
      <c r="R18" s="1"/>
      <c r="S18" s="1"/>
      <c r="T18" s="1"/>
      <c r="U18" s="1"/>
      <c r="V18" s="1"/>
      <c r="W18" s="1"/>
      <c r="X18" s="1"/>
      <c r="Y18" s="1"/>
    </row>
    <row r="19" spans="1:25" ht="27.65" customHeight="1" x14ac:dyDescent="0.25">
      <c r="A19" s="70"/>
      <c r="B19" s="5" t="s">
        <v>291</v>
      </c>
      <c r="C19" s="6" t="s">
        <v>42</v>
      </c>
      <c r="D19" s="71"/>
      <c r="E19" s="18">
        <v>0.3</v>
      </c>
      <c r="F19" s="18">
        <v>0.375</v>
      </c>
      <c r="G19" s="18">
        <v>0.375</v>
      </c>
      <c r="H19" s="18">
        <v>0.375</v>
      </c>
      <c r="I19" s="18">
        <v>0.375</v>
      </c>
      <c r="J19" s="4"/>
      <c r="K19" s="1"/>
      <c r="L19" s="1"/>
      <c r="M19" s="1"/>
      <c r="N19" s="1"/>
      <c r="O19" s="1"/>
      <c r="P19" s="1"/>
      <c r="Q19" s="1"/>
      <c r="R19" s="1"/>
      <c r="S19" s="1"/>
      <c r="T19" s="1"/>
      <c r="U19" s="1"/>
      <c r="V19" s="1"/>
      <c r="W19" s="1"/>
      <c r="X19" s="1"/>
      <c r="Y19" s="1"/>
    </row>
    <row r="20" spans="1:25" ht="27.65" customHeight="1" x14ac:dyDescent="0.25">
      <c r="A20" s="70"/>
      <c r="B20" s="6" t="s">
        <v>273</v>
      </c>
      <c r="C20" s="6" t="s">
        <v>42</v>
      </c>
      <c r="D20" s="71"/>
      <c r="E20" s="18">
        <v>0.1</v>
      </c>
      <c r="F20" s="23">
        <v>0</v>
      </c>
      <c r="G20" s="23">
        <v>0</v>
      </c>
      <c r="H20" s="23">
        <v>0</v>
      </c>
      <c r="I20" s="23">
        <v>0</v>
      </c>
      <c r="J20" s="4"/>
      <c r="K20" s="1"/>
      <c r="L20" s="1"/>
      <c r="M20" s="1"/>
      <c r="N20" s="1"/>
      <c r="O20" s="1"/>
      <c r="P20" s="1"/>
      <c r="Q20" s="1"/>
      <c r="R20" s="1"/>
      <c r="S20" s="1"/>
      <c r="T20" s="1"/>
      <c r="U20" s="1"/>
      <c r="V20" s="1"/>
      <c r="W20" s="1"/>
      <c r="X20" s="1"/>
      <c r="Y20" s="1"/>
    </row>
    <row r="21" spans="1:25" ht="16" customHeight="1" x14ac:dyDescent="0.25">
      <c r="A21" s="21"/>
      <c r="B21" s="1"/>
      <c r="C21" s="1"/>
      <c r="D21" s="1"/>
      <c r="E21" s="60"/>
      <c r="F21" s="61"/>
      <c r="G21" s="61"/>
      <c r="H21" s="61"/>
      <c r="I21" s="61"/>
      <c r="J21" s="1"/>
      <c r="K21" s="1"/>
      <c r="L21" s="1"/>
      <c r="M21" s="1"/>
      <c r="N21" s="1"/>
      <c r="O21" s="1"/>
      <c r="P21" s="1"/>
      <c r="Q21" s="1"/>
      <c r="R21" s="1"/>
      <c r="S21" s="1"/>
      <c r="T21" s="1"/>
      <c r="U21" s="1"/>
      <c r="V21" s="1"/>
      <c r="W21" s="1"/>
      <c r="X21" s="1"/>
      <c r="Y21" s="1"/>
    </row>
    <row r="22" spans="1:25" ht="22.5" customHeight="1" x14ac:dyDescent="0.3">
      <c r="A22" s="66" t="s">
        <v>292</v>
      </c>
      <c r="B22" s="66"/>
      <c r="C22" s="66"/>
      <c r="D22" s="66"/>
      <c r="E22" s="66"/>
      <c r="F22" s="66"/>
      <c r="G22" s="66"/>
      <c r="H22" s="66"/>
      <c r="I22" s="1"/>
      <c r="J22" s="19"/>
      <c r="K22" s="19"/>
      <c r="L22" s="19"/>
      <c r="M22" s="19"/>
      <c r="N22" s="19"/>
      <c r="O22" s="19"/>
      <c r="P22" s="19"/>
      <c r="Q22" s="19"/>
      <c r="R22" s="19"/>
      <c r="S22" s="19"/>
      <c r="T22" s="19"/>
      <c r="U22" s="19"/>
      <c r="V22" s="19"/>
      <c r="W22" s="19"/>
      <c r="X22" s="19"/>
      <c r="Y22" s="19"/>
    </row>
    <row r="23" spans="1:25" ht="22.5" customHeight="1" x14ac:dyDescent="0.3">
      <c r="A23" s="66" t="s">
        <v>293</v>
      </c>
      <c r="B23" s="66"/>
      <c r="C23" s="66"/>
      <c r="D23" s="66"/>
      <c r="E23" s="66"/>
      <c r="F23" s="66"/>
      <c r="G23" s="66"/>
      <c r="H23" s="66"/>
      <c r="I23" s="1"/>
      <c r="J23" s="19"/>
      <c r="K23" s="19"/>
      <c r="L23" s="19"/>
      <c r="M23" s="19"/>
      <c r="N23" s="19"/>
      <c r="O23" s="19"/>
      <c r="P23" s="19"/>
      <c r="Q23" s="19"/>
      <c r="R23" s="19"/>
      <c r="S23" s="19"/>
      <c r="T23" s="19"/>
      <c r="U23" s="19"/>
      <c r="V23" s="19"/>
      <c r="W23" s="19"/>
      <c r="X23" s="19"/>
      <c r="Y23" s="19"/>
    </row>
    <row r="24" spans="1:25" ht="15" customHeight="1" x14ac:dyDescent="0.3">
      <c r="A24" s="66"/>
      <c r="B24" s="66"/>
      <c r="C24" s="66"/>
      <c r="D24" s="66"/>
      <c r="E24" s="66"/>
      <c r="F24" s="66"/>
      <c r="G24" s="66"/>
      <c r="H24" s="66"/>
      <c r="I24" s="1"/>
      <c r="J24" s="19"/>
      <c r="K24" s="19"/>
      <c r="L24" s="19"/>
      <c r="M24" s="19"/>
      <c r="N24" s="19"/>
      <c r="O24" s="19"/>
      <c r="P24" s="19"/>
      <c r="Q24" s="19"/>
      <c r="R24" s="19"/>
      <c r="S24" s="19"/>
      <c r="T24" s="19"/>
      <c r="U24" s="19"/>
      <c r="V24" s="19"/>
      <c r="W24" s="19"/>
      <c r="X24" s="19"/>
      <c r="Y24" s="19"/>
    </row>
    <row r="25" spans="1:25" ht="15" customHeight="1" x14ac:dyDescent="0.3">
      <c r="A25" s="66"/>
      <c r="B25" s="66"/>
      <c r="C25" s="66"/>
      <c r="D25" s="66"/>
      <c r="E25" s="66"/>
      <c r="F25" s="66"/>
      <c r="G25" s="66"/>
      <c r="H25" s="66"/>
      <c r="I25" s="1"/>
      <c r="J25" s="19"/>
      <c r="K25" s="19"/>
      <c r="L25" s="19"/>
      <c r="M25" s="19"/>
      <c r="N25" s="19"/>
      <c r="O25" s="19"/>
      <c r="P25" s="19"/>
      <c r="Q25" s="19"/>
      <c r="R25" s="19"/>
      <c r="S25" s="19"/>
      <c r="T25" s="19"/>
      <c r="U25" s="19"/>
      <c r="V25" s="19"/>
      <c r="W25" s="19"/>
      <c r="X25" s="19"/>
      <c r="Y25" s="19"/>
    </row>
    <row r="26" spans="1:25" ht="15" customHeight="1" x14ac:dyDescent="0.3">
      <c r="A26" s="66"/>
      <c r="B26" s="66"/>
      <c r="C26" s="66"/>
      <c r="D26" s="66"/>
      <c r="E26" s="66"/>
      <c r="F26" s="66"/>
      <c r="G26" s="66"/>
      <c r="H26" s="66"/>
      <c r="I26" s="1"/>
      <c r="J26" s="19"/>
      <c r="K26" s="19"/>
      <c r="L26" s="19"/>
      <c r="M26" s="19"/>
      <c r="N26" s="19"/>
      <c r="O26" s="19"/>
      <c r="P26" s="19"/>
      <c r="Q26" s="19"/>
      <c r="R26" s="19"/>
      <c r="S26" s="19"/>
      <c r="T26" s="19"/>
      <c r="U26" s="19"/>
      <c r="V26" s="19"/>
      <c r="W26" s="19"/>
      <c r="X26" s="19"/>
      <c r="Y26" s="19"/>
    </row>
    <row r="27" spans="1:25" ht="15" customHeight="1" x14ac:dyDescent="0.3">
      <c r="A27" s="66"/>
      <c r="B27" s="66"/>
      <c r="C27" s="66"/>
      <c r="D27" s="66"/>
      <c r="E27" s="66"/>
      <c r="F27" s="66"/>
      <c r="G27" s="66"/>
      <c r="H27" s="66"/>
      <c r="I27" s="1"/>
      <c r="J27" s="19"/>
      <c r="K27" s="19"/>
      <c r="L27" s="19"/>
      <c r="M27" s="19"/>
      <c r="N27" s="19"/>
      <c r="O27" s="19"/>
      <c r="P27" s="19"/>
      <c r="Q27" s="19"/>
      <c r="R27" s="19"/>
      <c r="S27" s="19"/>
      <c r="T27" s="19"/>
      <c r="U27" s="19"/>
      <c r="V27" s="19"/>
      <c r="W27" s="19"/>
      <c r="X27" s="19"/>
      <c r="Y27" s="19"/>
    </row>
    <row r="28" spans="1:25" ht="15" customHeight="1" x14ac:dyDescent="0.3">
      <c r="A28" s="66"/>
      <c r="B28" s="66"/>
      <c r="C28" s="66"/>
      <c r="D28" s="66"/>
      <c r="E28" s="66"/>
      <c r="F28" s="66"/>
      <c r="G28" s="66"/>
      <c r="H28" s="66"/>
      <c r="I28" s="1"/>
      <c r="J28" s="19"/>
      <c r="K28" s="19"/>
      <c r="L28" s="19"/>
      <c r="M28" s="19"/>
      <c r="N28" s="19"/>
      <c r="O28" s="19"/>
      <c r="P28" s="19"/>
      <c r="Q28" s="19"/>
      <c r="R28" s="19"/>
      <c r="S28" s="19"/>
      <c r="T28" s="19"/>
      <c r="U28" s="19"/>
      <c r="V28" s="19"/>
      <c r="W28" s="19"/>
      <c r="X28" s="19"/>
      <c r="Y28" s="19"/>
    </row>
    <row r="29" spans="1:25" ht="15" customHeight="1" x14ac:dyDescent="0.3">
      <c r="A29" s="66"/>
      <c r="B29" s="66"/>
      <c r="C29" s="66"/>
      <c r="D29" s="66"/>
      <c r="E29" s="66"/>
      <c r="F29" s="66"/>
      <c r="G29" s="66"/>
      <c r="H29" s="66"/>
      <c r="I29" s="1"/>
      <c r="J29" s="19"/>
      <c r="K29" s="19"/>
      <c r="L29" s="19"/>
      <c r="M29" s="19"/>
      <c r="N29" s="19"/>
      <c r="O29" s="19"/>
      <c r="P29" s="19"/>
      <c r="Q29" s="19"/>
      <c r="R29" s="19"/>
      <c r="S29" s="19"/>
      <c r="T29" s="19"/>
      <c r="U29" s="19"/>
      <c r="V29" s="19"/>
      <c r="W29" s="19"/>
      <c r="X29" s="19"/>
      <c r="Y29" s="19"/>
    </row>
    <row r="30" spans="1:25" ht="15" customHeight="1" x14ac:dyDescent="0.3">
      <c r="A30" s="66"/>
      <c r="B30" s="66"/>
      <c r="C30" s="66"/>
      <c r="D30" s="66"/>
      <c r="E30" s="66"/>
      <c r="F30" s="66"/>
      <c r="G30" s="66"/>
      <c r="H30" s="66"/>
      <c r="I30" s="1"/>
      <c r="J30" s="19"/>
      <c r="K30" s="19"/>
      <c r="L30" s="19"/>
      <c r="M30" s="19"/>
      <c r="N30" s="19"/>
      <c r="O30" s="19"/>
      <c r="P30" s="19"/>
      <c r="Q30" s="19"/>
      <c r="R30" s="19"/>
      <c r="S30" s="19"/>
      <c r="T30" s="19"/>
      <c r="U30" s="19"/>
      <c r="V30" s="19"/>
      <c r="W30" s="19"/>
      <c r="X30" s="19"/>
      <c r="Y30" s="19"/>
    </row>
    <row r="31" spans="1:25" ht="15" customHeight="1" x14ac:dyDescent="0.3">
      <c r="A31" s="66"/>
      <c r="B31" s="66"/>
      <c r="C31" s="66"/>
      <c r="D31" s="66"/>
      <c r="E31" s="66"/>
      <c r="F31" s="66"/>
      <c r="G31" s="66"/>
      <c r="H31" s="66"/>
      <c r="I31" s="1"/>
      <c r="J31" s="19"/>
      <c r="K31" s="19"/>
      <c r="L31" s="19"/>
      <c r="M31" s="19"/>
      <c r="N31" s="19"/>
      <c r="O31" s="19"/>
      <c r="P31" s="19"/>
      <c r="Q31" s="19"/>
      <c r="R31" s="19"/>
      <c r="S31" s="19"/>
      <c r="T31" s="19"/>
      <c r="U31" s="19"/>
      <c r="V31" s="19"/>
      <c r="W31" s="19"/>
      <c r="X31" s="19"/>
      <c r="Y31" s="19"/>
    </row>
    <row r="32" spans="1:25" ht="15" customHeight="1" x14ac:dyDescent="0.3">
      <c r="A32" s="66"/>
      <c r="B32" s="66"/>
      <c r="C32" s="66"/>
      <c r="D32" s="66"/>
      <c r="E32" s="66"/>
      <c r="F32" s="66"/>
      <c r="G32" s="66"/>
      <c r="H32" s="66"/>
      <c r="I32" s="1"/>
      <c r="J32" s="19"/>
      <c r="K32" s="19"/>
      <c r="L32" s="19"/>
      <c r="M32" s="19"/>
      <c r="N32" s="19"/>
      <c r="O32" s="19"/>
      <c r="P32" s="19"/>
      <c r="Q32" s="19"/>
      <c r="R32" s="19"/>
      <c r="S32" s="19"/>
      <c r="T32" s="19"/>
      <c r="U32" s="19"/>
      <c r="V32" s="19"/>
      <c r="W32" s="19"/>
      <c r="X32" s="19"/>
      <c r="Y32" s="19"/>
    </row>
    <row r="33" spans="1:25" ht="15" customHeight="1" x14ac:dyDescent="0.3">
      <c r="A33" s="66"/>
      <c r="B33" s="66"/>
      <c r="C33" s="66"/>
      <c r="D33" s="66"/>
      <c r="E33" s="66"/>
      <c r="F33" s="66"/>
      <c r="G33" s="66"/>
      <c r="H33" s="66"/>
      <c r="I33" s="1"/>
      <c r="J33" s="19"/>
      <c r="K33" s="19"/>
      <c r="L33" s="19"/>
      <c r="M33" s="19"/>
      <c r="N33" s="19"/>
      <c r="O33" s="19"/>
      <c r="P33" s="19"/>
      <c r="Q33" s="19"/>
      <c r="R33" s="19"/>
      <c r="S33" s="19"/>
      <c r="T33" s="19"/>
      <c r="U33" s="19"/>
      <c r="V33" s="19"/>
      <c r="W33" s="19"/>
      <c r="X33" s="19"/>
      <c r="Y33" s="19"/>
    </row>
    <row r="34" spans="1:25" ht="15" customHeight="1" x14ac:dyDescent="0.3">
      <c r="A34" s="66"/>
      <c r="B34" s="66"/>
      <c r="C34" s="66"/>
      <c r="D34" s="66"/>
      <c r="E34" s="66"/>
      <c r="F34" s="66"/>
      <c r="G34" s="66"/>
      <c r="H34" s="66"/>
      <c r="I34" s="1"/>
      <c r="J34" s="19"/>
      <c r="K34" s="19"/>
      <c r="L34" s="19"/>
      <c r="M34" s="19"/>
      <c r="N34" s="19"/>
      <c r="O34" s="19"/>
      <c r="P34" s="19"/>
      <c r="Q34" s="19"/>
      <c r="R34" s="19"/>
      <c r="S34" s="19"/>
      <c r="T34" s="19"/>
      <c r="U34" s="19"/>
      <c r="V34" s="19"/>
      <c r="W34" s="19"/>
      <c r="X34" s="19"/>
      <c r="Y34" s="19"/>
    </row>
    <row r="35" spans="1:25" ht="15" customHeight="1" x14ac:dyDescent="0.3">
      <c r="A35" s="66"/>
      <c r="B35" s="66"/>
      <c r="C35" s="66"/>
      <c r="D35" s="66"/>
      <c r="E35" s="66"/>
      <c r="F35" s="66"/>
      <c r="G35" s="66"/>
      <c r="H35" s="66"/>
      <c r="I35" s="1"/>
      <c r="J35" s="19"/>
      <c r="K35" s="19"/>
      <c r="L35" s="19"/>
      <c r="M35" s="19"/>
      <c r="N35" s="19"/>
      <c r="O35" s="19"/>
      <c r="P35" s="19"/>
      <c r="Q35" s="19"/>
      <c r="R35" s="19"/>
      <c r="S35" s="19"/>
      <c r="T35" s="19"/>
      <c r="U35" s="19"/>
      <c r="V35" s="19"/>
      <c r="W35" s="19"/>
      <c r="X35" s="19"/>
      <c r="Y35" s="19"/>
    </row>
    <row r="36" spans="1:25" ht="15" customHeight="1" x14ac:dyDescent="0.3">
      <c r="A36" s="59"/>
      <c r="B36" s="59"/>
      <c r="C36" s="19"/>
      <c r="D36" s="19"/>
      <c r="E36" s="19"/>
      <c r="F36" s="19"/>
      <c r="G36" s="19"/>
      <c r="H36" s="19"/>
      <c r="I36" s="19"/>
      <c r="J36" s="19"/>
      <c r="K36" s="19"/>
      <c r="L36" s="19"/>
      <c r="M36" s="19"/>
      <c r="N36" s="19"/>
      <c r="O36" s="19"/>
      <c r="P36" s="19"/>
      <c r="Q36" s="19"/>
      <c r="R36" s="19"/>
      <c r="S36" s="19"/>
      <c r="T36" s="19"/>
      <c r="U36" s="19"/>
      <c r="V36" s="19"/>
      <c r="W36" s="19"/>
      <c r="X36" s="19"/>
      <c r="Y36" s="19"/>
    </row>
    <row r="37" spans="1:25" x14ac:dyDescent="0.25">
      <c r="A37" s="37"/>
      <c r="B37" s="37"/>
    </row>
    <row r="38" spans="1:25" s="37" customFormat="1" x14ac:dyDescent="0.25"/>
    <row r="39" spans="1:25" s="37" customFormat="1" x14ac:dyDescent="0.25"/>
    <row r="40" spans="1:25" s="37" customFormat="1" x14ac:dyDescent="0.25"/>
    <row r="41" spans="1:25" s="37" customFormat="1" x14ac:dyDescent="0.25"/>
    <row r="42" spans="1:25" s="37" customFormat="1" x14ac:dyDescent="0.25"/>
    <row r="43" spans="1:25" s="37" customFormat="1" x14ac:dyDescent="0.25"/>
    <row r="44" spans="1:25" s="37" customFormat="1" x14ac:dyDescent="0.25"/>
    <row r="45" spans="1:25" s="37" customFormat="1" x14ac:dyDescent="0.25"/>
    <row r="46" spans="1:25" s="37" customFormat="1" x14ac:dyDescent="0.25"/>
    <row r="47" spans="1:25" s="37" customFormat="1" x14ac:dyDescent="0.25"/>
    <row r="48" spans="1:25" s="37" customFormat="1" x14ac:dyDescent="0.25"/>
    <row r="49" s="37" customFormat="1" x14ac:dyDescent="0.25"/>
    <row r="50" s="37" customFormat="1" x14ac:dyDescent="0.25"/>
    <row r="51" s="37" customFormat="1" x14ac:dyDescent="0.25"/>
    <row r="52" s="37" customFormat="1" x14ac:dyDescent="0.25"/>
    <row r="53" s="37" customFormat="1" x14ac:dyDescent="0.25"/>
    <row r="54" s="37" customFormat="1" x14ac:dyDescent="0.25"/>
    <row r="55" s="37" customFormat="1" x14ac:dyDescent="0.25"/>
    <row r="56" s="37" customFormat="1" x14ac:dyDescent="0.25"/>
    <row r="57" s="37" customFormat="1" x14ac:dyDescent="0.25"/>
    <row r="58" s="37" customFormat="1" x14ac:dyDescent="0.25"/>
    <row r="59" s="37" customFormat="1" x14ac:dyDescent="0.25"/>
    <row r="60" s="37" customFormat="1" x14ac:dyDescent="0.25"/>
    <row r="61" s="37" customFormat="1" x14ac:dyDescent="0.25"/>
    <row r="62" s="37" customFormat="1" x14ac:dyDescent="0.25"/>
    <row r="63" s="37" customFormat="1" x14ac:dyDescent="0.25"/>
    <row r="64" s="37" customFormat="1" x14ac:dyDescent="0.25"/>
    <row r="65" s="37" customFormat="1" x14ac:dyDescent="0.25"/>
    <row r="66" s="37" customFormat="1" x14ac:dyDescent="0.25"/>
    <row r="67" s="37" customFormat="1" x14ac:dyDescent="0.25"/>
    <row r="68" s="37" customFormat="1" x14ac:dyDescent="0.25"/>
    <row r="69" s="37" customFormat="1" x14ac:dyDescent="0.25"/>
    <row r="70" s="37" customFormat="1" x14ac:dyDescent="0.25"/>
    <row r="71" s="37" customFormat="1" x14ac:dyDescent="0.25"/>
    <row r="72" s="37" customFormat="1" x14ac:dyDescent="0.25"/>
    <row r="73" s="37" customFormat="1" x14ac:dyDescent="0.25"/>
    <row r="74" s="37" customFormat="1" x14ac:dyDescent="0.25"/>
    <row r="75" s="37" customFormat="1" x14ac:dyDescent="0.25"/>
    <row r="76" s="37" customFormat="1" x14ac:dyDescent="0.25"/>
    <row r="77" s="37" customFormat="1" x14ac:dyDescent="0.25"/>
    <row r="78" s="37" customFormat="1" x14ac:dyDescent="0.25"/>
    <row r="79" s="37" customFormat="1" x14ac:dyDescent="0.25"/>
    <row r="80" s="37" customFormat="1" x14ac:dyDescent="0.25"/>
    <row r="81" s="37" customFormat="1" x14ac:dyDescent="0.25"/>
    <row r="82" s="37" customFormat="1" x14ac:dyDescent="0.25"/>
    <row r="83" s="37" customFormat="1" x14ac:dyDescent="0.25"/>
    <row r="84" s="37" customFormat="1" x14ac:dyDescent="0.25"/>
    <row r="85" s="37" customFormat="1" x14ac:dyDescent="0.25"/>
    <row r="86" s="37" customFormat="1" x14ac:dyDescent="0.25"/>
    <row r="87" s="37" customFormat="1" x14ac:dyDescent="0.25"/>
    <row r="88" s="37" customFormat="1" x14ac:dyDescent="0.25"/>
    <row r="89" s="37" customFormat="1" x14ac:dyDescent="0.25"/>
    <row r="90" s="37" customFormat="1" x14ac:dyDescent="0.25"/>
    <row r="91" s="37" customFormat="1" x14ac:dyDescent="0.25"/>
    <row r="92" s="37" customFormat="1" x14ac:dyDescent="0.25"/>
    <row r="93" s="37" customFormat="1" x14ac:dyDescent="0.25"/>
    <row r="94" s="37" customFormat="1" x14ac:dyDescent="0.25"/>
    <row r="95" s="37" customFormat="1" x14ac:dyDescent="0.25"/>
    <row r="96" s="37" customFormat="1" x14ac:dyDescent="0.25"/>
    <row r="97" s="37" customFormat="1" x14ac:dyDescent="0.25"/>
    <row r="98" s="37" customFormat="1" x14ac:dyDescent="0.25"/>
    <row r="99" s="37" customFormat="1" x14ac:dyDescent="0.25"/>
    <row r="100" s="37" customFormat="1" x14ac:dyDescent="0.25"/>
    <row r="101" s="37" customFormat="1" x14ac:dyDescent="0.25"/>
    <row r="102" s="37" customFormat="1" x14ac:dyDescent="0.25"/>
    <row r="103" s="37" customFormat="1" x14ac:dyDescent="0.25"/>
    <row r="104" s="37" customFormat="1" x14ac:dyDescent="0.25"/>
    <row r="105" s="37" customFormat="1" x14ac:dyDescent="0.25"/>
    <row r="106" s="37" customFormat="1" x14ac:dyDescent="0.25"/>
    <row r="107" s="37" customFormat="1" x14ac:dyDescent="0.25"/>
    <row r="108" s="37" customFormat="1" x14ac:dyDescent="0.25"/>
    <row r="109" s="37" customFormat="1" x14ac:dyDescent="0.25"/>
    <row r="110" s="37" customFormat="1" x14ac:dyDescent="0.25"/>
    <row r="111" s="37" customFormat="1" x14ac:dyDescent="0.25"/>
    <row r="112" s="37" customFormat="1" x14ac:dyDescent="0.25"/>
    <row r="113" s="37" customFormat="1" x14ac:dyDescent="0.25"/>
    <row r="114" s="37" customFormat="1" x14ac:dyDescent="0.25"/>
    <row r="115" s="37" customFormat="1" x14ac:dyDescent="0.25"/>
    <row r="116" s="37" customFormat="1" x14ac:dyDescent="0.25"/>
    <row r="117" s="37" customFormat="1" x14ac:dyDescent="0.25"/>
    <row r="118" s="37" customFormat="1" x14ac:dyDescent="0.25"/>
    <row r="119" s="37" customFormat="1" x14ac:dyDescent="0.25"/>
    <row r="120" s="37" customFormat="1" x14ac:dyDescent="0.25"/>
    <row r="121" s="37" customFormat="1" x14ac:dyDescent="0.25"/>
    <row r="122" s="37" customFormat="1" x14ac:dyDescent="0.25"/>
    <row r="123" s="37" customFormat="1" x14ac:dyDescent="0.25"/>
    <row r="124" s="37" customFormat="1" x14ac:dyDescent="0.25"/>
    <row r="125" s="37" customFormat="1" x14ac:dyDescent="0.25"/>
    <row r="126" s="37" customFormat="1" x14ac:dyDescent="0.25"/>
    <row r="127" s="37" customFormat="1" x14ac:dyDescent="0.25"/>
    <row r="128" s="37" customFormat="1" x14ac:dyDescent="0.25"/>
    <row r="129" s="37" customFormat="1" x14ac:dyDescent="0.25"/>
    <row r="130" s="37" customFormat="1" x14ac:dyDescent="0.25"/>
    <row r="131" s="37" customFormat="1" x14ac:dyDescent="0.25"/>
    <row r="132" s="37" customFormat="1" x14ac:dyDescent="0.25"/>
    <row r="133" s="37" customFormat="1" x14ac:dyDescent="0.25"/>
    <row r="134" s="37" customFormat="1" x14ac:dyDescent="0.25"/>
    <row r="135" s="37" customFormat="1" x14ac:dyDescent="0.25"/>
    <row r="136" s="37" customFormat="1" x14ac:dyDescent="0.25"/>
    <row r="137" s="37" customFormat="1" x14ac:dyDescent="0.25"/>
    <row r="138" s="37" customFormat="1" x14ac:dyDescent="0.25"/>
    <row r="139" s="37" customFormat="1" x14ac:dyDescent="0.25"/>
    <row r="140" s="37" customFormat="1" x14ac:dyDescent="0.25"/>
    <row r="141" s="37" customFormat="1" x14ac:dyDescent="0.25"/>
    <row r="142" s="37" customFormat="1" x14ac:dyDescent="0.25"/>
    <row r="143" s="37" customFormat="1" x14ac:dyDescent="0.25"/>
    <row r="144" s="37" customFormat="1" x14ac:dyDescent="0.25"/>
    <row r="145" s="37" customFormat="1" x14ac:dyDescent="0.25"/>
    <row r="146" s="37" customFormat="1" x14ac:dyDescent="0.25"/>
    <row r="147" s="37" customFormat="1" x14ac:dyDescent="0.25"/>
    <row r="148" s="37" customFormat="1" x14ac:dyDescent="0.25"/>
    <row r="149" s="37" customFormat="1" x14ac:dyDescent="0.25"/>
    <row r="150" s="37" customFormat="1" x14ac:dyDescent="0.25"/>
    <row r="151" s="37" customFormat="1" x14ac:dyDescent="0.25"/>
    <row r="152" s="37" customFormat="1" x14ac:dyDescent="0.25"/>
    <row r="153" s="37" customFormat="1" x14ac:dyDescent="0.25"/>
    <row r="154" s="37" customFormat="1" x14ac:dyDescent="0.25"/>
    <row r="155" s="37" customFormat="1" x14ac:dyDescent="0.25"/>
    <row r="156" s="37" customFormat="1" x14ac:dyDescent="0.25"/>
    <row r="157" s="37" customFormat="1" x14ac:dyDescent="0.25"/>
    <row r="158" s="37" customFormat="1" x14ac:dyDescent="0.25"/>
    <row r="159" s="37" customFormat="1" x14ac:dyDescent="0.25"/>
    <row r="160" s="37" customFormat="1" x14ac:dyDescent="0.25"/>
    <row r="161" s="37" customFormat="1" x14ac:dyDescent="0.25"/>
    <row r="162" s="37" customFormat="1" x14ac:dyDescent="0.25"/>
    <row r="163" s="37" customFormat="1" x14ac:dyDescent="0.25"/>
    <row r="164" s="37" customFormat="1" x14ac:dyDescent="0.25"/>
    <row r="165" s="37" customFormat="1" x14ac:dyDescent="0.25"/>
    <row r="166" s="37" customFormat="1" x14ac:dyDescent="0.25"/>
    <row r="167" s="37" customFormat="1" x14ac:dyDescent="0.25"/>
    <row r="168" s="37" customFormat="1" x14ac:dyDescent="0.25"/>
    <row r="169" s="37" customFormat="1" x14ac:dyDescent="0.25"/>
    <row r="170" s="37" customFormat="1" x14ac:dyDescent="0.25"/>
    <row r="171" s="37" customFormat="1" x14ac:dyDescent="0.25"/>
    <row r="172" s="37" customFormat="1" x14ac:dyDescent="0.25"/>
    <row r="173" s="37" customFormat="1" x14ac:dyDescent="0.25"/>
    <row r="174" s="37" customFormat="1" x14ac:dyDescent="0.25"/>
    <row r="175" s="37" customFormat="1" x14ac:dyDescent="0.25"/>
    <row r="176" s="37" customFormat="1" x14ac:dyDescent="0.25"/>
    <row r="177" s="37" customFormat="1" x14ac:dyDescent="0.25"/>
    <row r="178" s="37" customFormat="1" x14ac:dyDescent="0.25"/>
    <row r="179" s="37" customFormat="1" x14ac:dyDescent="0.25"/>
    <row r="180" s="37" customFormat="1" x14ac:dyDescent="0.25"/>
    <row r="181" s="37" customFormat="1" x14ac:dyDescent="0.25"/>
    <row r="182" s="37" customFormat="1" x14ac:dyDescent="0.25"/>
    <row r="183" s="37" customFormat="1" x14ac:dyDescent="0.25"/>
    <row r="184" s="37" customFormat="1" x14ac:dyDescent="0.25"/>
    <row r="185" s="37" customFormat="1" x14ac:dyDescent="0.25"/>
    <row r="186" s="37" customFormat="1" x14ac:dyDescent="0.25"/>
    <row r="187" s="37" customFormat="1" x14ac:dyDescent="0.25"/>
    <row r="188" s="37" customFormat="1" x14ac:dyDescent="0.25"/>
    <row r="189" s="37" customFormat="1" x14ac:dyDescent="0.25"/>
    <row r="190" s="37" customFormat="1" x14ac:dyDescent="0.25"/>
    <row r="191" s="37" customFormat="1" x14ac:dyDescent="0.25"/>
    <row r="192" s="37" customFormat="1" x14ac:dyDescent="0.25"/>
    <row r="193" s="37" customFormat="1" x14ac:dyDescent="0.25"/>
    <row r="194" s="37" customFormat="1" x14ac:dyDescent="0.25"/>
    <row r="195" s="37" customFormat="1" x14ac:dyDescent="0.25"/>
    <row r="196" s="37" customFormat="1" x14ac:dyDescent="0.25"/>
    <row r="197" s="37" customFormat="1" x14ac:dyDescent="0.25"/>
    <row r="198" s="37" customFormat="1" x14ac:dyDescent="0.25"/>
    <row r="199" s="37" customFormat="1" x14ac:dyDescent="0.25"/>
    <row r="200" s="37" customFormat="1" x14ac:dyDescent="0.25"/>
    <row r="201" s="37" customFormat="1" x14ac:dyDescent="0.25"/>
    <row r="202" s="37" customFormat="1" x14ac:dyDescent="0.25"/>
    <row r="203" s="37" customFormat="1" x14ac:dyDescent="0.25"/>
    <row r="204" s="37" customFormat="1" x14ac:dyDescent="0.25"/>
    <row r="205" s="37" customFormat="1" x14ac:dyDescent="0.25"/>
    <row r="206" s="37" customFormat="1" x14ac:dyDescent="0.25"/>
    <row r="207" s="37" customFormat="1" x14ac:dyDescent="0.25"/>
    <row r="208" s="37" customFormat="1" x14ac:dyDescent="0.25"/>
    <row r="209" s="37" customFormat="1" x14ac:dyDescent="0.25"/>
    <row r="210" s="37" customFormat="1" x14ac:dyDescent="0.25"/>
    <row r="211" s="37" customFormat="1" x14ac:dyDescent="0.25"/>
    <row r="212" s="37" customFormat="1" x14ac:dyDescent="0.25"/>
    <row r="213" s="37" customFormat="1" x14ac:dyDescent="0.25"/>
    <row r="214" s="37" customFormat="1" x14ac:dyDescent="0.25"/>
    <row r="215" s="37" customFormat="1" x14ac:dyDescent="0.25"/>
    <row r="216" s="37" customFormat="1" x14ac:dyDescent="0.25"/>
    <row r="217" s="37" customFormat="1" x14ac:dyDescent="0.25"/>
    <row r="218" s="37" customFormat="1" x14ac:dyDescent="0.25"/>
    <row r="219" s="37" customFormat="1" x14ac:dyDescent="0.25"/>
    <row r="220" s="37" customFormat="1" x14ac:dyDescent="0.25"/>
    <row r="221" s="37" customFormat="1" x14ac:dyDescent="0.25"/>
    <row r="222" s="37" customFormat="1" x14ac:dyDescent="0.25"/>
    <row r="223" s="37" customFormat="1" x14ac:dyDescent="0.25"/>
    <row r="224" s="37" customFormat="1" x14ac:dyDescent="0.25"/>
    <row r="225" s="37" customFormat="1" x14ac:dyDescent="0.25"/>
    <row r="226" s="37" customFormat="1" x14ac:dyDescent="0.25"/>
    <row r="227" s="37" customFormat="1" x14ac:dyDescent="0.25"/>
    <row r="228" s="37" customFormat="1" x14ac:dyDescent="0.25"/>
    <row r="229" s="37" customFormat="1" x14ac:dyDescent="0.25"/>
    <row r="230" s="37" customFormat="1" x14ac:dyDescent="0.25"/>
    <row r="231" s="37" customFormat="1" x14ac:dyDescent="0.25"/>
    <row r="232" s="37" customFormat="1" x14ac:dyDescent="0.25"/>
    <row r="233" s="37" customFormat="1" x14ac:dyDescent="0.25"/>
    <row r="234" s="37" customFormat="1" x14ac:dyDescent="0.25"/>
    <row r="235" s="37" customFormat="1" x14ac:dyDescent="0.25"/>
    <row r="236" s="37" customFormat="1" x14ac:dyDescent="0.25"/>
    <row r="237" s="37" customFormat="1" x14ac:dyDescent="0.25"/>
    <row r="238" s="37" customFormat="1" x14ac:dyDescent="0.25"/>
    <row r="239" s="37" customFormat="1" x14ac:dyDescent="0.25"/>
    <row r="240" s="37" customFormat="1" x14ac:dyDescent="0.25"/>
    <row r="241" s="37" customFormat="1" x14ac:dyDescent="0.25"/>
    <row r="242" s="37" customFormat="1" x14ac:dyDescent="0.25"/>
    <row r="243" s="37" customFormat="1" x14ac:dyDescent="0.25"/>
    <row r="244" s="37" customFormat="1" x14ac:dyDescent="0.25"/>
    <row r="245" s="37" customFormat="1" x14ac:dyDescent="0.25"/>
    <row r="246" s="37" customFormat="1" x14ac:dyDescent="0.25"/>
    <row r="247" s="37" customFormat="1" x14ac:dyDescent="0.25"/>
    <row r="248" s="37" customFormat="1" x14ac:dyDescent="0.25"/>
    <row r="249" s="37" customFormat="1" x14ac:dyDescent="0.25"/>
    <row r="250" s="37" customFormat="1" x14ac:dyDescent="0.25"/>
    <row r="251" s="37" customFormat="1" x14ac:dyDescent="0.25"/>
    <row r="252" s="37" customFormat="1" x14ac:dyDescent="0.25"/>
    <row r="253" s="37" customFormat="1" x14ac:dyDescent="0.25"/>
    <row r="254" s="37" customFormat="1" x14ac:dyDescent="0.25"/>
    <row r="255" s="37" customFormat="1" x14ac:dyDescent="0.25"/>
    <row r="256" s="37" customFormat="1" x14ac:dyDescent="0.25"/>
    <row r="257" s="37" customFormat="1" x14ac:dyDescent="0.25"/>
    <row r="258" s="37" customFormat="1" x14ac:dyDescent="0.25"/>
    <row r="259" s="37" customFormat="1" x14ac:dyDescent="0.25"/>
    <row r="260" s="37" customFormat="1" x14ac:dyDescent="0.25"/>
    <row r="261" s="37" customFormat="1" x14ac:dyDescent="0.25"/>
    <row r="262" s="37" customFormat="1" x14ac:dyDescent="0.25"/>
    <row r="263" s="37" customFormat="1" x14ac:dyDescent="0.25"/>
    <row r="264" s="37" customFormat="1" x14ac:dyDescent="0.25"/>
    <row r="265" s="37" customFormat="1" x14ac:dyDescent="0.25"/>
    <row r="266" s="37" customFormat="1" x14ac:dyDescent="0.25"/>
    <row r="267" s="37" customFormat="1" x14ac:dyDescent="0.25"/>
    <row r="268" s="37" customFormat="1" x14ac:dyDescent="0.25"/>
    <row r="269" s="37" customFormat="1" x14ac:dyDescent="0.25"/>
    <row r="270" s="37" customFormat="1" x14ac:dyDescent="0.25"/>
    <row r="271" s="37" customFormat="1" x14ac:dyDescent="0.25"/>
    <row r="272" s="37" customFormat="1" x14ac:dyDescent="0.25"/>
    <row r="273" s="37" customFormat="1" x14ac:dyDescent="0.25"/>
    <row r="274" s="37" customFormat="1" x14ac:dyDescent="0.25"/>
    <row r="275" s="37" customFormat="1" x14ac:dyDescent="0.25"/>
    <row r="276" s="37" customFormat="1" x14ac:dyDescent="0.25"/>
    <row r="277" s="37" customFormat="1" x14ac:dyDescent="0.25"/>
    <row r="278" s="37" customFormat="1" x14ac:dyDescent="0.25"/>
    <row r="279" s="37" customFormat="1" x14ac:dyDescent="0.25"/>
    <row r="280" s="37" customFormat="1" x14ac:dyDescent="0.25"/>
    <row r="281" s="37" customFormat="1" x14ac:dyDescent="0.25"/>
    <row r="282" s="37" customFormat="1" x14ac:dyDescent="0.25"/>
    <row r="283" s="37" customFormat="1" x14ac:dyDescent="0.25"/>
    <row r="284" s="37" customFormat="1" x14ac:dyDescent="0.25"/>
    <row r="285" s="37" customFormat="1" x14ac:dyDescent="0.25"/>
    <row r="286" s="37" customFormat="1" x14ac:dyDescent="0.25"/>
    <row r="287" s="37" customFormat="1" x14ac:dyDescent="0.25"/>
    <row r="288" s="37" customFormat="1" x14ac:dyDescent="0.25"/>
    <row r="289" s="37" customFormat="1" x14ac:dyDescent="0.25"/>
    <row r="290" s="37" customFormat="1" x14ac:dyDescent="0.25"/>
    <row r="291" s="37" customFormat="1" x14ac:dyDescent="0.25"/>
    <row r="292" s="37" customFormat="1" x14ac:dyDescent="0.25"/>
    <row r="293" s="37" customFormat="1" x14ac:dyDescent="0.25"/>
    <row r="294" s="37" customFormat="1" x14ac:dyDescent="0.25"/>
    <row r="295" s="37" customFormat="1" x14ac:dyDescent="0.25"/>
    <row r="296" s="37" customFormat="1" x14ac:dyDescent="0.25"/>
    <row r="297" s="37" customFormat="1" x14ac:dyDescent="0.25"/>
    <row r="298" s="37" customFormat="1" x14ac:dyDescent="0.25"/>
    <row r="299" s="37" customFormat="1" x14ac:dyDescent="0.25"/>
    <row r="300" s="37" customFormat="1" x14ac:dyDescent="0.25"/>
    <row r="301" s="37" customFormat="1" x14ac:dyDescent="0.25"/>
    <row r="302" s="37" customFormat="1" x14ac:dyDescent="0.25"/>
    <row r="303" s="37" customFormat="1" x14ac:dyDescent="0.25"/>
    <row r="304" s="37" customFormat="1" x14ac:dyDescent="0.25"/>
    <row r="305" s="37" customFormat="1" x14ac:dyDescent="0.25"/>
    <row r="306" s="37" customFormat="1" x14ac:dyDescent="0.25"/>
    <row r="307" s="37" customFormat="1" x14ac:dyDescent="0.25"/>
    <row r="308" s="37" customFormat="1" x14ac:dyDescent="0.25"/>
    <row r="309" s="37" customFormat="1" x14ac:dyDescent="0.25"/>
    <row r="310" s="37" customFormat="1" x14ac:dyDescent="0.25"/>
    <row r="311" s="37" customFormat="1" x14ac:dyDescent="0.25"/>
    <row r="312" s="37" customFormat="1" x14ac:dyDescent="0.25"/>
    <row r="313" s="37" customFormat="1" x14ac:dyDescent="0.25"/>
    <row r="314" s="37" customFormat="1" x14ac:dyDescent="0.25"/>
    <row r="315" s="37" customFormat="1" x14ac:dyDescent="0.25"/>
    <row r="316" s="37" customFormat="1" x14ac:dyDescent="0.25"/>
    <row r="317" s="37" customFormat="1" x14ac:dyDescent="0.25"/>
    <row r="318" s="37" customFormat="1" x14ac:dyDescent="0.25"/>
    <row r="319" s="37" customFormat="1" x14ac:dyDescent="0.25"/>
    <row r="320" s="37" customFormat="1" x14ac:dyDescent="0.25"/>
    <row r="321" s="37" customFormat="1" x14ac:dyDescent="0.25"/>
    <row r="322" s="37" customFormat="1" x14ac:dyDescent="0.25"/>
    <row r="323" s="37" customFormat="1" x14ac:dyDescent="0.25"/>
    <row r="324" s="37" customFormat="1" x14ac:dyDescent="0.25"/>
    <row r="325" s="37" customFormat="1" x14ac:dyDescent="0.25"/>
    <row r="326" s="37" customFormat="1" x14ac:dyDescent="0.25"/>
    <row r="327" s="37" customFormat="1" x14ac:dyDescent="0.25"/>
    <row r="328" s="37" customFormat="1" x14ac:dyDescent="0.25"/>
    <row r="329" s="37" customFormat="1" x14ac:dyDescent="0.25"/>
    <row r="330" s="37" customFormat="1" x14ac:dyDescent="0.25"/>
    <row r="331" s="37" customFormat="1" x14ac:dyDescent="0.25"/>
    <row r="332" s="37" customFormat="1" x14ac:dyDescent="0.25"/>
    <row r="333" s="37" customFormat="1" x14ac:dyDescent="0.25"/>
    <row r="334" s="37" customFormat="1" x14ac:dyDescent="0.25"/>
    <row r="335" s="37" customFormat="1" x14ac:dyDescent="0.25"/>
    <row r="336" s="37" customFormat="1" x14ac:dyDescent="0.25"/>
    <row r="337" s="37" customFormat="1" x14ac:dyDescent="0.25"/>
    <row r="338" s="37" customFormat="1" x14ac:dyDescent="0.25"/>
    <row r="339" s="37" customFormat="1" x14ac:dyDescent="0.25"/>
    <row r="340" s="37" customFormat="1" x14ac:dyDescent="0.25"/>
    <row r="341" s="37" customFormat="1" x14ac:dyDescent="0.25"/>
    <row r="342" s="37" customFormat="1" x14ac:dyDescent="0.25"/>
    <row r="343" s="37" customFormat="1" x14ac:dyDescent="0.25"/>
    <row r="344" s="37" customFormat="1" x14ac:dyDescent="0.25"/>
    <row r="345" s="37" customFormat="1" x14ac:dyDescent="0.25"/>
    <row r="346" s="37" customFormat="1" x14ac:dyDescent="0.25"/>
    <row r="347" s="37" customFormat="1" x14ac:dyDescent="0.25"/>
    <row r="348" s="37" customFormat="1" x14ac:dyDescent="0.25"/>
    <row r="349" s="37" customFormat="1" x14ac:dyDescent="0.25"/>
    <row r="350" s="37" customFormat="1" x14ac:dyDescent="0.25"/>
    <row r="351" s="37" customFormat="1" x14ac:dyDescent="0.25"/>
    <row r="352" s="37" customFormat="1" x14ac:dyDescent="0.25"/>
    <row r="353" s="37" customFormat="1" x14ac:dyDescent="0.25"/>
    <row r="354" s="37" customFormat="1" x14ac:dyDescent="0.25"/>
    <row r="355" s="37" customFormat="1" x14ac:dyDescent="0.25"/>
    <row r="356" s="37" customFormat="1" x14ac:dyDescent="0.25"/>
    <row r="357" s="37" customFormat="1" x14ac:dyDescent="0.25"/>
    <row r="358" s="37" customFormat="1" x14ac:dyDescent="0.25"/>
    <row r="359" s="37" customFormat="1" x14ac:dyDescent="0.25"/>
    <row r="360" s="37" customFormat="1" x14ac:dyDescent="0.25"/>
    <row r="361" s="37" customFormat="1" x14ac:dyDescent="0.25"/>
    <row r="362" s="37" customFormat="1" x14ac:dyDescent="0.25"/>
    <row r="363" s="37" customFormat="1" x14ac:dyDescent="0.25"/>
    <row r="364" s="37" customFormat="1" x14ac:dyDescent="0.25"/>
    <row r="365" s="37" customFormat="1" x14ac:dyDescent="0.25"/>
    <row r="366" s="37" customFormat="1" x14ac:dyDescent="0.25"/>
    <row r="367" s="37" customFormat="1" x14ac:dyDescent="0.25"/>
    <row r="368" s="37" customFormat="1" x14ac:dyDescent="0.25"/>
    <row r="369" s="37" customFormat="1" x14ac:dyDescent="0.25"/>
    <row r="370" s="37" customFormat="1" x14ac:dyDescent="0.25"/>
    <row r="371" s="37" customFormat="1" x14ac:dyDescent="0.25"/>
    <row r="372" s="37" customFormat="1" x14ac:dyDescent="0.25"/>
    <row r="373" s="37" customFormat="1" x14ac:dyDescent="0.25"/>
    <row r="374" s="37" customFormat="1" x14ac:dyDescent="0.25"/>
    <row r="375" s="37" customFormat="1" x14ac:dyDescent="0.25"/>
    <row r="376" s="37" customFormat="1" x14ac:dyDescent="0.25"/>
    <row r="377" s="37" customFormat="1" x14ac:dyDescent="0.25"/>
    <row r="378" s="37" customFormat="1" x14ac:dyDescent="0.25"/>
    <row r="379" s="37" customFormat="1" x14ac:dyDescent="0.25"/>
    <row r="380" s="37" customFormat="1" x14ac:dyDescent="0.25"/>
    <row r="381" s="37" customFormat="1" x14ac:dyDescent="0.25"/>
    <row r="382" s="37" customFormat="1" x14ac:dyDescent="0.25"/>
    <row r="383" s="37" customFormat="1" x14ac:dyDescent="0.25"/>
    <row r="384" s="37" customFormat="1" x14ac:dyDescent="0.25"/>
    <row r="385" s="37" customFormat="1" x14ac:dyDescent="0.25"/>
    <row r="386" s="37" customFormat="1" x14ac:dyDescent="0.25"/>
    <row r="387" s="37" customFormat="1" x14ac:dyDescent="0.25"/>
    <row r="388" s="37" customFormat="1" x14ac:dyDescent="0.25"/>
    <row r="389" s="37" customFormat="1" x14ac:dyDescent="0.25"/>
    <row r="390" s="37" customFormat="1" x14ac:dyDescent="0.25"/>
    <row r="391" s="37" customFormat="1" x14ac:dyDescent="0.25"/>
    <row r="392" s="37" customFormat="1" x14ac:dyDescent="0.25"/>
    <row r="393" s="37" customFormat="1" x14ac:dyDescent="0.25"/>
    <row r="394" s="37" customFormat="1" x14ac:dyDescent="0.25"/>
    <row r="395" s="37" customFormat="1" x14ac:dyDescent="0.25"/>
    <row r="396" s="37" customFormat="1" x14ac:dyDescent="0.25"/>
    <row r="397" s="37" customFormat="1" x14ac:dyDescent="0.25"/>
    <row r="398" s="37" customFormat="1" x14ac:dyDescent="0.25"/>
    <row r="399" s="37" customFormat="1" x14ac:dyDescent="0.25"/>
    <row r="400" s="37" customFormat="1" x14ac:dyDescent="0.25"/>
    <row r="401" s="37" customFormat="1" x14ac:dyDescent="0.25"/>
    <row r="402" s="37" customFormat="1" x14ac:dyDescent="0.25"/>
    <row r="403" s="37" customFormat="1" x14ac:dyDescent="0.25"/>
    <row r="404" s="37" customFormat="1" x14ac:dyDescent="0.25"/>
    <row r="405" s="37" customFormat="1" x14ac:dyDescent="0.25"/>
    <row r="406" s="37" customFormat="1" x14ac:dyDescent="0.25"/>
    <row r="407" s="37" customFormat="1" x14ac:dyDescent="0.25"/>
    <row r="408" s="37" customFormat="1" x14ac:dyDescent="0.25"/>
    <row r="409" s="37" customFormat="1" x14ac:dyDescent="0.25"/>
    <row r="410" s="37" customFormat="1" x14ac:dyDescent="0.25"/>
    <row r="411" s="37" customFormat="1" x14ac:dyDescent="0.25"/>
    <row r="412" s="37" customFormat="1" x14ac:dyDescent="0.25"/>
    <row r="413" s="37" customFormat="1" x14ac:dyDescent="0.25"/>
    <row r="414" s="37" customFormat="1" x14ac:dyDescent="0.25"/>
    <row r="415" s="37" customFormat="1" x14ac:dyDescent="0.25"/>
    <row r="416" s="37" customFormat="1" x14ac:dyDescent="0.25"/>
    <row r="417" s="37" customFormat="1" x14ac:dyDescent="0.25"/>
    <row r="418" s="37" customFormat="1" x14ac:dyDescent="0.25"/>
    <row r="419" s="37" customFormat="1" x14ac:dyDescent="0.25"/>
    <row r="420" s="37" customFormat="1" x14ac:dyDescent="0.25"/>
    <row r="421" s="37" customFormat="1" x14ac:dyDescent="0.25"/>
    <row r="422" s="37" customFormat="1" x14ac:dyDescent="0.25"/>
    <row r="423" s="37" customFormat="1" x14ac:dyDescent="0.25"/>
    <row r="424" s="37" customFormat="1" x14ac:dyDescent="0.25"/>
    <row r="425" s="37" customFormat="1" x14ac:dyDescent="0.25"/>
    <row r="426" s="37" customFormat="1" x14ac:dyDescent="0.25"/>
    <row r="427" s="37" customFormat="1" x14ac:dyDescent="0.25"/>
    <row r="428" s="37" customFormat="1" x14ac:dyDescent="0.25"/>
    <row r="429" s="37" customFormat="1" x14ac:dyDescent="0.25"/>
    <row r="430" s="37" customFormat="1" x14ac:dyDescent="0.25"/>
    <row r="431" s="37" customFormat="1" x14ac:dyDescent="0.25"/>
    <row r="432" s="37" customFormat="1" x14ac:dyDescent="0.25"/>
    <row r="433" s="37" customFormat="1" x14ac:dyDescent="0.25"/>
    <row r="434" s="37" customFormat="1" x14ac:dyDescent="0.25"/>
    <row r="435" s="37" customFormat="1" x14ac:dyDescent="0.25"/>
    <row r="436" s="37" customFormat="1" x14ac:dyDescent="0.25"/>
    <row r="437" s="37" customFormat="1" x14ac:dyDescent="0.25"/>
    <row r="438" s="37" customFormat="1" x14ac:dyDescent="0.25"/>
    <row r="439" s="37" customFormat="1" x14ac:dyDescent="0.25"/>
    <row r="440" s="37" customFormat="1" x14ac:dyDescent="0.25"/>
    <row r="441" s="37" customFormat="1" x14ac:dyDescent="0.25"/>
    <row r="442" s="37" customFormat="1" x14ac:dyDescent="0.25"/>
    <row r="443" s="37" customFormat="1" x14ac:dyDescent="0.25"/>
    <row r="444" s="37" customFormat="1" x14ac:dyDescent="0.25"/>
    <row r="445" s="37" customFormat="1" x14ac:dyDescent="0.25"/>
    <row r="446" s="37" customFormat="1" x14ac:dyDescent="0.25"/>
    <row r="447" s="37" customFormat="1" x14ac:dyDescent="0.25"/>
    <row r="448" s="37" customFormat="1" x14ac:dyDescent="0.25"/>
    <row r="449" s="37" customFormat="1" x14ac:dyDescent="0.25"/>
    <row r="450" s="37" customFormat="1" x14ac:dyDescent="0.25"/>
    <row r="451" s="37" customFormat="1" x14ac:dyDescent="0.25"/>
    <row r="452" s="37" customFormat="1" x14ac:dyDescent="0.25"/>
    <row r="453" s="37" customFormat="1" x14ac:dyDescent="0.25"/>
    <row r="454" s="37" customFormat="1" x14ac:dyDescent="0.25"/>
    <row r="455" s="37" customFormat="1" x14ac:dyDescent="0.25"/>
    <row r="456" s="37" customFormat="1" x14ac:dyDescent="0.25"/>
    <row r="457" s="37" customFormat="1" x14ac:dyDescent="0.25"/>
    <row r="458" s="37" customFormat="1" x14ac:dyDescent="0.25"/>
    <row r="459" s="37" customFormat="1" x14ac:dyDescent="0.25"/>
    <row r="460" s="37" customFormat="1" x14ac:dyDescent="0.25"/>
    <row r="461" s="37" customFormat="1" x14ac:dyDescent="0.25"/>
    <row r="462" s="37" customFormat="1" x14ac:dyDescent="0.25"/>
    <row r="463" s="37" customFormat="1" x14ac:dyDescent="0.25"/>
    <row r="464" s="37" customFormat="1" x14ac:dyDescent="0.25"/>
    <row r="465" s="37" customFormat="1" x14ac:dyDescent="0.25"/>
    <row r="466" s="37" customFormat="1" x14ac:dyDescent="0.25"/>
    <row r="467" s="37" customFormat="1" x14ac:dyDescent="0.25"/>
    <row r="468" s="37" customFormat="1" x14ac:dyDescent="0.25"/>
    <row r="469" s="37" customFormat="1" x14ac:dyDescent="0.25"/>
    <row r="470" s="37" customFormat="1" x14ac:dyDescent="0.25"/>
    <row r="471" s="37" customFormat="1" x14ac:dyDescent="0.25"/>
    <row r="472" s="37" customFormat="1" x14ac:dyDescent="0.25"/>
    <row r="473" s="37" customFormat="1" x14ac:dyDescent="0.25"/>
    <row r="474" s="37" customFormat="1" x14ac:dyDescent="0.25"/>
    <row r="475" s="37" customFormat="1" x14ac:dyDescent="0.25"/>
    <row r="476" s="37" customFormat="1" x14ac:dyDescent="0.25"/>
    <row r="477" s="37" customFormat="1" x14ac:dyDescent="0.25"/>
    <row r="478" s="37" customFormat="1" x14ac:dyDescent="0.25"/>
  </sheetData>
  <sheetProtection algorithmName="SHA-512" hashValue="NrLBsk+QVA/brxELPJpIEyHIUbjZDs/qIq2ce/TpDehfL/Sh6uTHLRNDV71w2gjskCVtRtC8NcdP22mw5PdQiQ==" saltValue="8j8F5/s378rfSh+fjpcJXw==" spinCount="100000" sheet="1" objects="1" scenarios="1" selectLockedCells="1" selectUnlockedCells="1"/>
  <mergeCells count="21">
    <mergeCell ref="A34:H34"/>
    <mergeCell ref="A35:H35"/>
    <mergeCell ref="A29:H29"/>
    <mergeCell ref="A30:H30"/>
    <mergeCell ref="A31:H31"/>
    <mergeCell ref="A32:H32"/>
    <mergeCell ref="A33:H33"/>
    <mergeCell ref="A24:H24"/>
    <mergeCell ref="A23:H23"/>
    <mergeCell ref="A22:H22"/>
    <mergeCell ref="A28:H28"/>
    <mergeCell ref="A27:H27"/>
    <mergeCell ref="A26:H26"/>
    <mergeCell ref="A25:H25"/>
    <mergeCell ref="A1:H1"/>
    <mergeCell ref="A10:B10"/>
    <mergeCell ref="D11:D20"/>
    <mergeCell ref="A11:A20"/>
    <mergeCell ref="D4:H4"/>
    <mergeCell ref="D3:H3"/>
    <mergeCell ref="E2:G2"/>
  </mergeCells>
  <phoneticPr fontId="10"/>
  <hyperlinks>
    <hyperlink ref="D3" r:id="rId1" xr:uid="{D1DC4AE2-D37E-4EA5-9DF1-FD030D519F25}"/>
    <hyperlink ref="D4" r:id="rId2" xr:uid="{3FA8DEB2-A8A1-40A4-8100-066DF6177FFB}"/>
  </hyperlinks>
  <pageMargins left="0.75" right="0.75" top="1" bottom="1" header="0.5" footer="0.5"/>
  <pageSetup paperSize="9" scale="43"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01E54C46E72541ADE410C454338622" ma:contentTypeVersion="11" ma:contentTypeDescription="Create a new document." ma:contentTypeScope="" ma:versionID="7e8b34f67dd0dabb88b63a742d564085">
  <xsd:schema xmlns:xsd="http://www.w3.org/2001/XMLSchema" xmlns:xs="http://www.w3.org/2001/XMLSchema" xmlns:p="http://schemas.microsoft.com/office/2006/metadata/properties" xmlns:ns2="5ec0a390-5a0b-4a7b-8304-ceb946c757e3" xmlns:ns3="9d1be8ee-d633-4fd4-a649-4ef18f9f32ad" targetNamespace="http://schemas.microsoft.com/office/2006/metadata/properties" ma:root="true" ma:fieldsID="b418852023120e9b71e69edbdd489431" ns2:_="" ns3:_="">
    <xsd:import namespace="5ec0a390-5a0b-4a7b-8304-ceb946c757e3"/>
    <xsd:import namespace="9d1be8ee-d633-4fd4-a649-4ef18f9f3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0a390-5a0b-4a7b-8304-ceb946c75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d56e7d2-4920-42ef-8a08-cb1919c427f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1be8ee-d633-4fd4-a649-4ef18f9f32a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01755c-573d-496f-a03a-2cd63599707d}" ma:internalName="TaxCatchAll" ma:showField="CatchAllData" ma:web="9d1be8ee-d633-4fd4-a649-4ef18f9f32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c0a390-5a0b-4a7b-8304-ceb946c757e3">
      <Terms xmlns="http://schemas.microsoft.com/office/infopath/2007/PartnerControls"/>
    </lcf76f155ced4ddcb4097134ff3c332f>
    <TaxCatchAll xmlns="9d1be8ee-d633-4fd4-a649-4ef18f9f32ad" xsi:nil="true"/>
  </documentManagement>
</p:properties>
</file>

<file path=customXml/itemProps1.xml><?xml version="1.0" encoding="utf-8"?>
<ds:datastoreItem xmlns:ds="http://schemas.openxmlformats.org/officeDocument/2006/customXml" ds:itemID="{640AEB01-DC90-4B87-A6EB-F5D23E6E002D}"/>
</file>

<file path=customXml/itemProps2.xml><?xml version="1.0" encoding="utf-8"?>
<ds:datastoreItem xmlns:ds="http://schemas.openxmlformats.org/officeDocument/2006/customXml" ds:itemID="{9EE9859B-6DAC-43D0-8B9C-41997654E0C4}">
  <ds:schemaRefs>
    <ds:schemaRef ds:uri="http://schemas.microsoft.com/sharepoint/v3/contenttype/forms"/>
  </ds:schemaRefs>
</ds:datastoreItem>
</file>

<file path=customXml/itemProps3.xml><?xml version="1.0" encoding="utf-8"?>
<ds:datastoreItem xmlns:ds="http://schemas.openxmlformats.org/officeDocument/2006/customXml" ds:itemID="{B5883954-F038-4D6B-997E-E1AD59A39878}">
  <ds:schemaRef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dcmitype/"/>
    <ds:schemaRef ds:uri="http://purl.org/dc/elements/1.1/"/>
    <ds:schemaRef ds:uri="cb31b9c6-1c2d-4fdf-ae83-604394b9f29b"/>
    <ds:schemaRef ds:uri="2ffdcbc4-1cd6-4dce-9c0f-b75ebc6a4ad9"/>
    <ds:schemaRef ds:uri="http://www.w3.org/XML/1998/namespace"/>
  </ds:schemaRefs>
</ds:datastoreItem>
</file>

<file path=docMetadata/LabelInfo.xml><?xml version="1.0" encoding="utf-8"?>
<clbl:labelList xmlns:clbl="http://schemas.microsoft.com/office/2020/mipLabelMetadata">
  <clbl:label id="{bf781f77-403a-41b0-bc8d-aef742fcc54e}" enabled="0" method="" siteId="{bf781f77-403a-41b0-bc8d-aef742fcc5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Environment</vt:lpstr>
      <vt:lpstr>Social</vt:lpstr>
      <vt:lpstr>Governance</vt:lpstr>
      <vt:lpstr>Environment!Print_Area</vt:lpstr>
      <vt:lpstr>Governance!Print_Area</vt:lpstr>
      <vt:lpstr>Social!Print_Area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2025-09-11T00:14:27Z</dcterms:created>
  <dcterms:modified xsi:type="dcterms:W3CDTF">2026-08-21T05:27:13Z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0x010100E801E54C46E72541ADE410C454338622</vt:lpwstr>
  </property>
  <property fmtid="{D5CDD505-2E9C-101B-9397-08002B2CF9AE}" pid="3" name="MediaServiceImageTags">
    <vt:lpwstr/>
  </property>
</Properties>
</file>